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codeName="ThisWorkbook" defaultThemeVersion="124226"/>
  <bookViews>
    <workbookView xWindow="555" yWindow="105" windowWidth="12120" windowHeight="9120"/>
  </bookViews>
  <sheets>
    <sheet name="WS 2.10" sheetId="1" r:id="rId1"/>
    <sheet name="WS 2.10 UNIT PRICES-NORTHLAND" sheetId="25" r:id="rId2"/>
    <sheet name="WS 2.10 UNIT PRICES-VEIT" sheetId="41" r:id="rId3"/>
    <sheet name="WS 2.10 UNIT PRICES-ULLAND" sheetId="42" r:id="rId4"/>
    <sheet name="WS 3.10" sheetId="31" r:id="rId5"/>
    <sheet name="WS 4.10" sheetId="32" r:id="rId6"/>
    <sheet name="WS 5.10" sheetId="33" r:id="rId7"/>
    <sheet name="WS 5.11" sheetId="34" r:id="rId8"/>
    <sheet name="WS 7.10" sheetId="35" r:id="rId9"/>
    <sheet name="WS 7.11" sheetId="36" r:id="rId10"/>
    <sheet name="WS 8.10" sheetId="37" r:id="rId11"/>
    <sheet name="WS 15.10" sheetId="38" r:id="rId12"/>
    <sheet name="WS 16.10" sheetId="39" r:id="rId13"/>
    <sheet name="General" sheetId="40" r:id="rId14"/>
  </sheets>
  <definedNames>
    <definedName name="_xlnm.Print_Area" localSheetId="13">General!$A$1:$F$25</definedName>
    <definedName name="_xlnm.Print_Area" localSheetId="11">'WS 15.10'!$A$1:$F$26</definedName>
    <definedName name="_xlnm.Print_Area" localSheetId="12">'WS 16.10'!$A$1:$F$26</definedName>
    <definedName name="_xlnm.Print_Area" localSheetId="0">'WS 2.10'!$A$1:$F$27</definedName>
    <definedName name="_xlnm.Print_Area" localSheetId="1">'WS 2.10 UNIT PRICES-NORTHLAND'!$A$1:$I$172</definedName>
    <definedName name="_xlnm.Print_Area" localSheetId="3">'WS 2.10 UNIT PRICES-ULLAND'!$A$1:$I$172</definedName>
    <definedName name="_xlnm.Print_Area" localSheetId="2">'WS 2.10 UNIT PRICES-VEIT'!$A$1:$I$172</definedName>
    <definedName name="_xlnm.Print_Area" localSheetId="4">'WS 3.10'!$A$1:$F$25</definedName>
    <definedName name="_xlnm.Print_Area" localSheetId="5">'WS 4.10'!$A$1:$F$25</definedName>
    <definedName name="_xlnm.Print_Area" localSheetId="6">'WS 5.10'!$A$1:$F$26</definedName>
    <definedName name="_xlnm.Print_Area" localSheetId="7">'WS 5.11'!$A$1:$F$26</definedName>
    <definedName name="_xlnm.Print_Area" localSheetId="8">'WS 7.10'!$A$1:$F$26</definedName>
    <definedName name="_xlnm.Print_Area" localSheetId="9">'WS 7.11'!$A$1:$F$26</definedName>
    <definedName name="_xlnm.Print_Area" localSheetId="10">'WS 8.10'!$A$1:$F$26</definedName>
    <definedName name="_xlnm.Print_Titles" localSheetId="1">'WS 2.10 UNIT PRICES-NORTHLAND'!$1:$8</definedName>
    <definedName name="_xlnm.Print_Titles" localSheetId="3">'WS 2.10 UNIT PRICES-ULLAND'!$1:$8</definedName>
    <definedName name="_xlnm.Print_Titles" localSheetId="2">'WS 2.10 UNIT PRICES-VEIT'!$1:$8</definedName>
    <definedName name="Z_BC895720_C98F_11D3_B7F9_444553540000_.wvu.PrintArea" localSheetId="13" hidden="1">General!$A$1:$F$20</definedName>
    <definedName name="Z_BC895720_C98F_11D3_B7F9_444553540000_.wvu.PrintArea" localSheetId="11" hidden="1">'WS 15.10'!$A$1:$F$21</definedName>
    <definedName name="Z_BC895720_C98F_11D3_B7F9_444553540000_.wvu.PrintArea" localSheetId="12" hidden="1">'WS 16.10'!$A$1:$F$21</definedName>
    <definedName name="Z_BC895720_C98F_11D3_B7F9_444553540000_.wvu.PrintArea" localSheetId="0" hidden="1">'WS 2.10'!$A$1:$F$21</definedName>
    <definedName name="Z_BC895720_C98F_11D3_B7F9_444553540000_.wvu.PrintArea" localSheetId="4" hidden="1">'WS 3.10'!$A$1:$F$21</definedName>
    <definedName name="Z_BC895720_C98F_11D3_B7F9_444553540000_.wvu.PrintArea" localSheetId="5" hidden="1">'WS 4.10'!$A$1:$F$20</definedName>
    <definedName name="Z_BC895720_C98F_11D3_B7F9_444553540000_.wvu.PrintArea" localSheetId="6" hidden="1">'WS 5.10'!$A$1:$F$21</definedName>
    <definedName name="Z_BC895720_C98F_11D3_B7F9_444553540000_.wvu.PrintArea" localSheetId="7" hidden="1">'WS 5.11'!$A$1:$F$21</definedName>
    <definedName name="Z_BC895720_C98F_11D3_B7F9_444553540000_.wvu.PrintArea" localSheetId="8" hidden="1">'WS 7.10'!$A$1:$F$21</definedName>
    <definedName name="Z_BC895720_C98F_11D3_B7F9_444553540000_.wvu.PrintArea" localSheetId="9" hidden="1">'WS 7.11'!$A$1:$F$21</definedName>
    <definedName name="Z_BC895720_C98F_11D3_B7F9_444553540000_.wvu.PrintArea" localSheetId="10" hidden="1">'WS 8.10'!$A$1:$F$21</definedName>
  </definedNames>
  <calcPr calcId="125725" fullCalcOnLoad="1"/>
  <customWorkbookViews>
    <customWorkbookView name="Kraus-Anderson Construction - Personal View" guid="{BC895720-C98F-11D3-B7F9-444553540000}" mergeInterval="0" personalView="1" maximized="1" windowWidth="763" windowHeight="428" activeSheetId="1"/>
  </customWorkbookViews>
</workbook>
</file>

<file path=xl/calcChain.xml><?xml version="1.0" encoding="utf-8"?>
<calcChain xmlns="http://schemas.openxmlformats.org/spreadsheetml/2006/main">
  <c r="I65" i="42"/>
  <c r="I65" i="41"/>
  <c r="I11"/>
  <c r="I11" i="42"/>
  <c r="I11" i="25"/>
  <c r="I50" i="41"/>
  <c r="I50" i="42"/>
  <c r="I50" i="25"/>
  <c r="I134" i="41"/>
  <c r="I135"/>
  <c r="I135" i="42"/>
  <c r="I135" i="25"/>
  <c r="I134"/>
  <c r="I59" i="41"/>
  <c r="I66"/>
  <c r="I69"/>
  <c r="I70"/>
  <c r="I71"/>
  <c r="I78"/>
  <c r="I80"/>
  <c r="I124"/>
  <c r="I125"/>
  <c r="I126"/>
  <c r="I59" i="42"/>
  <c r="I66"/>
  <c r="I69"/>
  <c r="I70"/>
  <c r="I71"/>
  <c r="I78"/>
  <c r="I80"/>
  <c r="I124"/>
  <c r="I125"/>
  <c r="I126"/>
  <c r="I126" i="25"/>
  <c r="I125"/>
  <c r="I124"/>
  <c r="I80"/>
  <c r="I78"/>
  <c r="I71"/>
  <c r="I70"/>
  <c r="I69"/>
  <c r="I66"/>
  <c r="I65"/>
  <c r="I59"/>
  <c r="G12" i="42"/>
  <c r="I12" s="1"/>
  <c r="G13"/>
  <c r="I13" s="1"/>
  <c r="G14"/>
  <c r="I14" s="1"/>
  <c r="G15"/>
  <c r="I15" s="1"/>
  <c r="G16"/>
  <c r="I16" s="1"/>
  <c r="G17"/>
  <c r="I17" s="1"/>
  <c r="G18"/>
  <c r="I18" s="1"/>
  <c r="G19"/>
  <c r="I19" s="1"/>
  <c r="G20"/>
  <c r="I20" s="1"/>
  <c r="G21"/>
  <c r="I21" s="1"/>
  <c r="G22"/>
  <c r="I22" s="1"/>
  <c r="G23"/>
  <c r="I23" s="1"/>
  <c r="G24"/>
  <c r="I24" s="1"/>
  <c r="G25"/>
  <c r="I25" s="1"/>
  <c r="G26"/>
  <c r="I26" s="1"/>
  <c r="G27"/>
  <c r="I27" s="1"/>
  <c r="G28"/>
  <c r="I28" s="1"/>
  <c r="G29"/>
  <c r="I29" s="1"/>
  <c r="G30"/>
  <c r="I30" s="1"/>
  <c r="G31"/>
  <c r="I31" s="1"/>
  <c r="G32"/>
  <c r="I32" s="1"/>
  <c r="G33"/>
  <c r="I33" s="1"/>
  <c r="G34"/>
  <c r="I34" s="1"/>
  <c r="G35"/>
  <c r="I35" s="1"/>
  <c r="G36"/>
  <c r="I36" s="1"/>
  <c r="G37"/>
  <c r="I37" s="1"/>
  <c r="G38"/>
  <c r="I38" s="1"/>
  <c r="G39"/>
  <c r="I39" s="1"/>
  <c r="F40"/>
  <c r="G40" s="1"/>
  <c r="I40" s="1"/>
  <c r="F41"/>
  <c r="G41" s="1"/>
  <c r="I41" s="1"/>
  <c r="G42"/>
  <c r="I42" s="1"/>
  <c r="E43"/>
  <c r="F43"/>
  <c r="G43" s="1"/>
  <c r="I43" s="1"/>
  <c r="E44"/>
  <c r="G44" s="1"/>
  <c r="I44" s="1"/>
  <c r="G45"/>
  <c r="I45" s="1"/>
  <c r="G46"/>
  <c r="I46" s="1"/>
  <c r="G47"/>
  <c r="I47" s="1"/>
  <c r="G48"/>
  <c r="I48" s="1"/>
  <c r="G51"/>
  <c r="I51" s="1"/>
  <c r="G52"/>
  <c r="I52" s="1"/>
  <c r="G53"/>
  <c r="I53" s="1"/>
  <c r="G54"/>
  <c r="I54" s="1"/>
  <c r="G55"/>
  <c r="I55" s="1"/>
  <c r="G56"/>
  <c r="I56" s="1"/>
  <c r="G57"/>
  <c r="I57" s="1"/>
  <c r="G58"/>
  <c r="I58" s="1"/>
  <c r="G60"/>
  <c r="I60" s="1"/>
  <c r="G61"/>
  <c r="I61" s="1"/>
  <c r="G62"/>
  <c r="I62" s="1"/>
  <c r="G63"/>
  <c r="I63" s="1"/>
  <c r="G64"/>
  <c r="I64" s="1"/>
  <c r="G67"/>
  <c r="I67" s="1"/>
  <c r="G68"/>
  <c r="I68" s="1"/>
  <c r="G72"/>
  <c r="I72" s="1"/>
  <c r="G73"/>
  <c r="I73" s="1"/>
  <c r="G74"/>
  <c r="I74" s="1"/>
  <c r="G75"/>
  <c r="I75" s="1"/>
  <c r="G76"/>
  <c r="I76" s="1"/>
  <c r="G77"/>
  <c r="I77" s="1"/>
  <c r="G79"/>
  <c r="I79" s="1"/>
  <c r="G81"/>
  <c r="I81" s="1"/>
  <c r="G82"/>
  <c r="I82" s="1"/>
  <c r="G83"/>
  <c r="I83" s="1"/>
  <c r="G84"/>
  <c r="I84" s="1"/>
  <c r="G85"/>
  <c r="I85" s="1"/>
  <c r="G86"/>
  <c r="I86" s="1"/>
  <c r="G87"/>
  <c r="I87" s="1"/>
  <c r="G88"/>
  <c r="I88" s="1"/>
  <c r="G89"/>
  <c r="I89" s="1"/>
  <c r="G90"/>
  <c r="I90" s="1"/>
  <c r="G92"/>
  <c r="I92" s="1"/>
  <c r="G93"/>
  <c r="I93" s="1"/>
  <c r="G94"/>
  <c r="I94" s="1"/>
  <c r="G95"/>
  <c r="I95" s="1"/>
  <c r="G96"/>
  <c r="I96" s="1"/>
  <c r="G97"/>
  <c r="I97" s="1"/>
  <c r="G98"/>
  <c r="I98" s="1"/>
  <c r="G99"/>
  <c r="I99" s="1"/>
  <c r="G100"/>
  <c r="I100" s="1"/>
  <c r="G101"/>
  <c r="I101" s="1"/>
  <c r="G102"/>
  <c r="I102" s="1"/>
  <c r="G103"/>
  <c r="I103" s="1"/>
  <c r="G104"/>
  <c r="I104" s="1"/>
  <c r="G105"/>
  <c r="I105" s="1"/>
  <c r="G106"/>
  <c r="I106" s="1"/>
  <c r="G107"/>
  <c r="I107" s="1"/>
  <c r="G108"/>
  <c r="I108" s="1"/>
  <c r="G109"/>
  <c r="I109" s="1"/>
  <c r="G110"/>
  <c r="I110" s="1"/>
  <c r="G111"/>
  <c r="I111" s="1"/>
  <c r="G112"/>
  <c r="I112" s="1"/>
  <c r="G113"/>
  <c r="I113" s="1"/>
  <c r="G114"/>
  <c r="I114" s="1"/>
  <c r="G115"/>
  <c r="I115" s="1"/>
  <c r="G116"/>
  <c r="I116" s="1"/>
  <c r="G117"/>
  <c r="I117" s="1"/>
  <c r="G118"/>
  <c r="I118" s="1"/>
  <c r="G119"/>
  <c r="I119" s="1"/>
  <c r="G120"/>
  <c r="I120" s="1"/>
  <c r="G121"/>
  <c r="I121" s="1"/>
  <c r="G122"/>
  <c r="I122" s="1"/>
  <c r="G123"/>
  <c r="I123" s="1"/>
  <c r="G127"/>
  <c r="I127" s="1"/>
  <c r="G128"/>
  <c r="I128" s="1"/>
  <c r="G136"/>
  <c r="I136" s="1"/>
  <c r="G137"/>
  <c r="I137" s="1"/>
  <c r="G138"/>
  <c r="I138" s="1"/>
  <c r="G139"/>
  <c r="I139" s="1"/>
  <c r="G140"/>
  <c r="I140" s="1"/>
  <c r="G141"/>
  <c r="I141" s="1"/>
  <c r="G142"/>
  <c r="I142" s="1"/>
  <c r="G143"/>
  <c r="I143" s="1"/>
  <c r="G144"/>
  <c r="I144" s="1"/>
  <c r="G145"/>
  <c r="I145" s="1"/>
  <c r="G146"/>
  <c r="I146" s="1"/>
  <c r="G147"/>
  <c r="I147" s="1"/>
  <c r="G148"/>
  <c r="I148" s="1"/>
  <c r="G149"/>
  <c r="I149" s="1"/>
  <c r="G150"/>
  <c r="I150" s="1"/>
  <c r="G151"/>
  <c r="I151" s="1"/>
  <c r="G152"/>
  <c r="I152" s="1"/>
  <c r="G153"/>
  <c r="I153" s="1"/>
  <c r="G154"/>
  <c r="I154" s="1"/>
  <c r="G155"/>
  <c r="I155" s="1"/>
  <c r="G156"/>
  <c r="I156" s="1"/>
  <c r="G157"/>
  <c r="I157" s="1"/>
  <c r="G158"/>
  <c r="I158" s="1"/>
  <c r="G159"/>
  <c r="I159" s="1"/>
  <c r="G160"/>
  <c r="I160" s="1"/>
  <c r="G161"/>
  <c r="I161" s="1"/>
  <c r="G167"/>
  <c r="I167" s="1"/>
  <c r="G168"/>
  <c r="I168" s="1"/>
  <c r="G169"/>
  <c r="I169" s="1"/>
  <c r="G170"/>
  <c r="I170" s="1"/>
  <c r="G12" i="41"/>
  <c r="I12" s="1"/>
  <c r="G13"/>
  <c r="I13" s="1"/>
  <c r="G14"/>
  <c r="I14" s="1"/>
  <c r="G15"/>
  <c r="I15" s="1"/>
  <c r="G16"/>
  <c r="I16" s="1"/>
  <c r="G17"/>
  <c r="I17" s="1"/>
  <c r="G18"/>
  <c r="I18" s="1"/>
  <c r="G19"/>
  <c r="I19" s="1"/>
  <c r="G20"/>
  <c r="I20" s="1"/>
  <c r="G21"/>
  <c r="I21" s="1"/>
  <c r="G22"/>
  <c r="I22" s="1"/>
  <c r="G23"/>
  <c r="I23" s="1"/>
  <c r="G24"/>
  <c r="I24" s="1"/>
  <c r="G25"/>
  <c r="I25" s="1"/>
  <c r="G26"/>
  <c r="I26" s="1"/>
  <c r="G27"/>
  <c r="I27" s="1"/>
  <c r="G28"/>
  <c r="I28" s="1"/>
  <c r="G29"/>
  <c r="I29" s="1"/>
  <c r="G30"/>
  <c r="I30" s="1"/>
  <c r="G31"/>
  <c r="I31" s="1"/>
  <c r="G32"/>
  <c r="I32" s="1"/>
  <c r="G33"/>
  <c r="I33" s="1"/>
  <c r="G34"/>
  <c r="I34" s="1"/>
  <c r="G35"/>
  <c r="I35" s="1"/>
  <c r="G36"/>
  <c r="I36" s="1"/>
  <c r="G37"/>
  <c r="I37" s="1"/>
  <c r="G38"/>
  <c r="I38" s="1"/>
  <c r="G39"/>
  <c r="I39" s="1"/>
  <c r="F40"/>
  <c r="G40" s="1"/>
  <c r="I40" s="1"/>
  <c r="F41"/>
  <c r="G41" s="1"/>
  <c r="I41" s="1"/>
  <c r="G42"/>
  <c r="I42" s="1"/>
  <c r="E43"/>
  <c r="F43"/>
  <c r="G43" s="1"/>
  <c r="I43" s="1"/>
  <c r="E44"/>
  <c r="G44" s="1"/>
  <c r="I44" s="1"/>
  <c r="G45"/>
  <c r="I45" s="1"/>
  <c r="G46"/>
  <c r="I46" s="1"/>
  <c r="G47"/>
  <c r="I47" s="1"/>
  <c r="G48"/>
  <c r="I48" s="1"/>
  <c r="G51"/>
  <c r="I51" s="1"/>
  <c r="G52"/>
  <c r="I52" s="1"/>
  <c r="G53"/>
  <c r="I53" s="1"/>
  <c r="G54"/>
  <c r="I54" s="1"/>
  <c r="G55"/>
  <c r="I55" s="1"/>
  <c r="G56"/>
  <c r="I56" s="1"/>
  <c r="G57"/>
  <c r="I57" s="1"/>
  <c r="G58"/>
  <c r="I58" s="1"/>
  <c r="G60"/>
  <c r="I60" s="1"/>
  <c r="G61"/>
  <c r="I61" s="1"/>
  <c r="G62"/>
  <c r="I62" s="1"/>
  <c r="G63"/>
  <c r="I63" s="1"/>
  <c r="G64"/>
  <c r="I64" s="1"/>
  <c r="G67"/>
  <c r="I67" s="1"/>
  <c r="G68"/>
  <c r="I68" s="1"/>
  <c r="G72"/>
  <c r="I72" s="1"/>
  <c r="G73"/>
  <c r="I73" s="1"/>
  <c r="G74"/>
  <c r="I74" s="1"/>
  <c r="G75"/>
  <c r="I75" s="1"/>
  <c r="G76"/>
  <c r="I76" s="1"/>
  <c r="G77"/>
  <c r="I77" s="1"/>
  <c r="G79"/>
  <c r="I79" s="1"/>
  <c r="G81"/>
  <c r="I81" s="1"/>
  <c r="G82"/>
  <c r="I82" s="1"/>
  <c r="G83"/>
  <c r="I83" s="1"/>
  <c r="G84"/>
  <c r="I84" s="1"/>
  <c r="G85"/>
  <c r="I85" s="1"/>
  <c r="G86"/>
  <c r="I86" s="1"/>
  <c r="G87"/>
  <c r="I87" s="1"/>
  <c r="G88"/>
  <c r="I88" s="1"/>
  <c r="G89"/>
  <c r="I89" s="1"/>
  <c r="G90"/>
  <c r="I90" s="1"/>
  <c r="G92"/>
  <c r="I92" s="1"/>
  <c r="G93"/>
  <c r="I93" s="1"/>
  <c r="G94"/>
  <c r="I94" s="1"/>
  <c r="G95"/>
  <c r="I95" s="1"/>
  <c r="G96"/>
  <c r="I96" s="1"/>
  <c r="G97"/>
  <c r="I97" s="1"/>
  <c r="G98"/>
  <c r="I98" s="1"/>
  <c r="G99"/>
  <c r="I99" s="1"/>
  <c r="G100"/>
  <c r="I100" s="1"/>
  <c r="G101"/>
  <c r="I101" s="1"/>
  <c r="G102"/>
  <c r="I102" s="1"/>
  <c r="G103"/>
  <c r="I103" s="1"/>
  <c r="G104"/>
  <c r="I104" s="1"/>
  <c r="G105"/>
  <c r="I105" s="1"/>
  <c r="G106"/>
  <c r="I106" s="1"/>
  <c r="G107"/>
  <c r="I107" s="1"/>
  <c r="G108"/>
  <c r="I108" s="1"/>
  <c r="G109"/>
  <c r="I109" s="1"/>
  <c r="G110"/>
  <c r="I110" s="1"/>
  <c r="G111"/>
  <c r="I111" s="1"/>
  <c r="G112"/>
  <c r="I112" s="1"/>
  <c r="G113"/>
  <c r="I113" s="1"/>
  <c r="G114"/>
  <c r="I114" s="1"/>
  <c r="G115"/>
  <c r="I115" s="1"/>
  <c r="G116"/>
  <c r="I116" s="1"/>
  <c r="G117"/>
  <c r="I117" s="1"/>
  <c r="G118"/>
  <c r="I118" s="1"/>
  <c r="G119"/>
  <c r="I119" s="1"/>
  <c r="G120"/>
  <c r="I120" s="1"/>
  <c r="G121"/>
  <c r="I121" s="1"/>
  <c r="G122"/>
  <c r="I122" s="1"/>
  <c r="G123"/>
  <c r="I123" s="1"/>
  <c r="G127"/>
  <c r="I127" s="1"/>
  <c r="G128"/>
  <c r="I128" s="1"/>
  <c r="G136"/>
  <c r="I136" s="1"/>
  <c r="G137"/>
  <c r="I137" s="1"/>
  <c r="G138"/>
  <c r="I138" s="1"/>
  <c r="G139"/>
  <c r="I139" s="1"/>
  <c r="G140"/>
  <c r="I140" s="1"/>
  <c r="G141"/>
  <c r="I141" s="1"/>
  <c r="G142"/>
  <c r="I142" s="1"/>
  <c r="G143"/>
  <c r="I143" s="1"/>
  <c r="G144"/>
  <c r="I144" s="1"/>
  <c r="G145"/>
  <c r="I145" s="1"/>
  <c r="G146"/>
  <c r="I146" s="1"/>
  <c r="G147"/>
  <c r="I147" s="1"/>
  <c r="G148"/>
  <c r="I148" s="1"/>
  <c r="G149"/>
  <c r="I149" s="1"/>
  <c r="G150"/>
  <c r="I150" s="1"/>
  <c r="G151"/>
  <c r="I151" s="1"/>
  <c r="G152"/>
  <c r="I152" s="1"/>
  <c r="G153"/>
  <c r="I153" s="1"/>
  <c r="G154"/>
  <c r="I154" s="1"/>
  <c r="G155"/>
  <c r="I155" s="1"/>
  <c r="G156"/>
  <c r="I156" s="1"/>
  <c r="G157"/>
  <c r="I157" s="1"/>
  <c r="G158"/>
  <c r="I158" s="1"/>
  <c r="G159"/>
  <c r="I159" s="1"/>
  <c r="G160"/>
  <c r="I160" s="1"/>
  <c r="G161"/>
  <c r="I161" s="1"/>
  <c r="G167"/>
  <c r="I167" s="1"/>
  <c r="G168"/>
  <c r="I168" s="1"/>
  <c r="G169"/>
  <c r="I169" s="1"/>
  <c r="G170"/>
  <c r="G170" i="25"/>
  <c r="I170" s="1"/>
  <c r="G169"/>
  <c r="I169" s="1"/>
  <c r="G168"/>
  <c r="I168" s="1"/>
  <c r="G167"/>
  <c r="I167" s="1"/>
  <c r="G161"/>
  <c r="I161" s="1"/>
  <c r="G160"/>
  <c r="I160" s="1"/>
  <c r="G159"/>
  <c r="I159" s="1"/>
  <c r="G158"/>
  <c r="I158" s="1"/>
  <c r="G157"/>
  <c r="I157" s="1"/>
  <c r="G156"/>
  <c r="I156" s="1"/>
  <c r="G155"/>
  <c r="I155" s="1"/>
  <c r="G154"/>
  <c r="I154" s="1"/>
  <c r="G153"/>
  <c r="I153" s="1"/>
  <c r="G152"/>
  <c r="I152" s="1"/>
  <c r="G151"/>
  <c r="I151" s="1"/>
  <c r="G150"/>
  <c r="I150" s="1"/>
  <c r="G149"/>
  <c r="I149" s="1"/>
  <c r="G148"/>
  <c r="I148" s="1"/>
  <c r="G147"/>
  <c r="I147" s="1"/>
  <c r="G146"/>
  <c r="I146" s="1"/>
  <c r="G145"/>
  <c r="I145" s="1"/>
  <c r="G144"/>
  <c r="I144" s="1"/>
  <c r="G143"/>
  <c r="I143" s="1"/>
  <c r="G142"/>
  <c r="I142" s="1"/>
  <c r="G141"/>
  <c r="I141" s="1"/>
  <c r="G140"/>
  <c r="I140" s="1"/>
  <c r="G139"/>
  <c r="I139" s="1"/>
  <c r="G138"/>
  <c r="I138" s="1"/>
  <c r="G137"/>
  <c r="I137" s="1"/>
  <c r="G136"/>
  <c r="I136" s="1"/>
  <c r="G128"/>
  <c r="I128" s="1"/>
  <c r="G127"/>
  <c r="I127" s="1"/>
  <c r="G123"/>
  <c r="I123" s="1"/>
  <c r="G122"/>
  <c r="I122" s="1"/>
  <c r="G121"/>
  <c r="I121" s="1"/>
  <c r="G120"/>
  <c r="I120" s="1"/>
  <c r="G119"/>
  <c r="I119" s="1"/>
  <c r="G118"/>
  <c r="I118" s="1"/>
  <c r="G117"/>
  <c r="I117" s="1"/>
  <c r="G116"/>
  <c r="I116" s="1"/>
  <c r="G115"/>
  <c r="I115" s="1"/>
  <c r="G114"/>
  <c r="I114" s="1"/>
  <c r="G113"/>
  <c r="I113" s="1"/>
  <c r="G112"/>
  <c r="I112" s="1"/>
  <c r="G111"/>
  <c r="I111" s="1"/>
  <c r="G110"/>
  <c r="I110" s="1"/>
  <c r="G109"/>
  <c r="I109" s="1"/>
  <c r="G108"/>
  <c r="I108" s="1"/>
  <c r="G107"/>
  <c r="I107" s="1"/>
  <c r="G106"/>
  <c r="I106" s="1"/>
  <c r="G105"/>
  <c r="I105" s="1"/>
  <c r="G104"/>
  <c r="I104" s="1"/>
  <c r="G103"/>
  <c r="I103" s="1"/>
  <c r="G102"/>
  <c r="I102" s="1"/>
  <c r="G101"/>
  <c r="I101" s="1"/>
  <c r="G100"/>
  <c r="I100" s="1"/>
  <c r="G99"/>
  <c r="I99" s="1"/>
  <c r="G98"/>
  <c r="I98" s="1"/>
  <c r="G97"/>
  <c r="I97" s="1"/>
  <c r="G96"/>
  <c r="I96" s="1"/>
  <c r="G95"/>
  <c r="I95" s="1"/>
  <c r="G94"/>
  <c r="I94" s="1"/>
  <c r="G93"/>
  <c r="I93" s="1"/>
  <c r="G92"/>
  <c r="I92" s="1"/>
  <c r="G90"/>
  <c r="I90" s="1"/>
  <c r="G89"/>
  <c r="I89" s="1"/>
  <c r="G88"/>
  <c r="I88" s="1"/>
  <c r="G87"/>
  <c r="I87" s="1"/>
  <c r="G86"/>
  <c r="I86" s="1"/>
  <c r="G85"/>
  <c r="I85" s="1"/>
  <c r="G84"/>
  <c r="I84" s="1"/>
  <c r="G83"/>
  <c r="I83" s="1"/>
  <c r="G82"/>
  <c r="I82" s="1"/>
  <c r="G81"/>
  <c r="I81" s="1"/>
  <c r="G79"/>
  <c r="I79" s="1"/>
  <c r="G77"/>
  <c r="I77" s="1"/>
  <c r="G76"/>
  <c r="I76" s="1"/>
  <c r="G75"/>
  <c r="I75" s="1"/>
  <c r="G74"/>
  <c r="I74" s="1"/>
  <c r="G73"/>
  <c r="I73" s="1"/>
  <c r="G72"/>
  <c r="I72" s="1"/>
  <c r="G68"/>
  <c r="I68" s="1"/>
  <c r="G67"/>
  <c r="I67" s="1"/>
  <c r="G64"/>
  <c r="I64" s="1"/>
  <c r="G63"/>
  <c r="I63" s="1"/>
  <c r="G62"/>
  <c r="I62" s="1"/>
  <c r="G61"/>
  <c r="I61" s="1"/>
  <c r="G60"/>
  <c r="I60" s="1"/>
  <c r="G58"/>
  <c r="I58" s="1"/>
  <c r="G57"/>
  <c r="I57" s="1"/>
  <c r="G56"/>
  <c r="I56" s="1"/>
  <c r="G55"/>
  <c r="I55" s="1"/>
  <c r="G54"/>
  <c r="I54" s="1"/>
  <c r="G53"/>
  <c r="I53" s="1"/>
  <c r="G52"/>
  <c r="I52" s="1"/>
  <c r="G51"/>
  <c r="I51" s="1"/>
  <c r="G48"/>
  <c r="I48" s="1"/>
  <c r="G47"/>
  <c r="I47" s="1"/>
  <c r="G46"/>
  <c r="I46" s="1"/>
  <c r="G45"/>
  <c r="I45" s="1"/>
  <c r="E44"/>
  <c r="G44" s="1"/>
  <c r="I44" s="1"/>
  <c r="E43"/>
  <c r="F43"/>
  <c r="G43"/>
  <c r="I43" s="1"/>
  <c r="G42"/>
  <c r="I42" s="1"/>
  <c r="F41"/>
  <c r="G41" s="1"/>
  <c r="I41" s="1"/>
  <c r="F40"/>
  <c r="G40" s="1"/>
  <c r="I40" s="1"/>
  <c r="G39"/>
  <c r="I39" s="1"/>
  <c r="G38"/>
  <c r="I38" s="1"/>
  <c r="G37"/>
  <c r="I37" s="1"/>
  <c r="G36"/>
  <c r="I36" s="1"/>
  <c r="G35"/>
  <c r="I35" s="1"/>
  <c r="G34"/>
  <c r="I34" s="1"/>
  <c r="G33"/>
  <c r="I33" s="1"/>
  <c r="G32"/>
  <c r="I32" s="1"/>
  <c r="G31"/>
  <c r="I31" s="1"/>
  <c r="G30"/>
  <c r="I30" s="1"/>
  <c r="G29"/>
  <c r="I29" s="1"/>
  <c r="G28"/>
  <c r="I28" s="1"/>
  <c r="G27"/>
  <c r="I27" s="1"/>
  <c r="G26"/>
  <c r="I26" s="1"/>
  <c r="G25"/>
  <c r="I25" s="1"/>
  <c r="G24"/>
  <c r="I24" s="1"/>
  <c r="G23"/>
  <c r="I23" s="1"/>
  <c r="G22"/>
  <c r="I22" s="1"/>
  <c r="G21"/>
  <c r="I21" s="1"/>
  <c r="G20"/>
  <c r="I20" s="1"/>
  <c r="G19"/>
  <c r="I19" s="1"/>
  <c r="G18"/>
  <c r="I18" s="1"/>
  <c r="G17"/>
  <c r="I17" s="1"/>
  <c r="G16"/>
  <c r="I16" s="1"/>
  <c r="G15"/>
  <c r="I15" s="1"/>
  <c r="G14"/>
  <c r="I14" s="1"/>
  <c r="G13"/>
  <c r="I13" s="1"/>
  <c r="G12"/>
  <c r="I12" s="1"/>
  <c r="I129" s="1"/>
  <c r="I171" i="41" l="1"/>
  <c r="I162"/>
  <c r="I129"/>
  <c r="I171" i="42"/>
  <c r="I162"/>
  <c r="I129"/>
  <c r="I162" i="25"/>
  <c r="I171"/>
</calcChain>
</file>

<file path=xl/sharedStrings.xml><?xml version="1.0" encoding="utf-8"?>
<sst xmlns="http://schemas.openxmlformats.org/spreadsheetml/2006/main" count="1866" uniqueCount="325">
  <si>
    <t>BID TABULATIONS</t>
  </si>
  <si>
    <t>BIDDER</t>
  </si>
  <si>
    <t>BID SECURITY</t>
  </si>
  <si>
    <t xml:space="preserve">                     </t>
  </si>
  <si>
    <r>
      <t>CONSTRUCTION MGR.:  KRAUS-ANDERSON</t>
    </r>
    <r>
      <rPr>
        <b/>
        <vertAlign val="subscript"/>
        <sz val="8"/>
        <rFont val="Geneva"/>
      </rPr>
      <t>®</t>
    </r>
    <r>
      <rPr>
        <b/>
        <sz val="9"/>
        <rFont val="Geneva"/>
      </rPr>
      <t xml:space="preserve"> CONSTRUCTION COMPANY</t>
    </r>
  </si>
  <si>
    <t>OWNER:  DULUTH AIRPORT AUTHORITY</t>
  </si>
  <si>
    <t>ARCHITECT:  REYNOLDS, SMITH AND HILL, INC.</t>
  </si>
  <si>
    <t>AFFIDAVIT OF NON-COLLUSION</t>
  </si>
  <si>
    <t>BID ITEM</t>
  </si>
  <si>
    <t>SPEC. NUMBER</t>
  </si>
  <si>
    <t>ITEM DESCRIPTION</t>
  </si>
  <si>
    <t xml:space="preserve">UNIT </t>
  </si>
  <si>
    <t>UNIT COST</t>
  </si>
  <si>
    <t>ESTIMATED QUANTITY</t>
  </si>
  <si>
    <t>MOBILIZATION</t>
  </si>
  <si>
    <t>LS</t>
  </si>
  <si>
    <t>SAFETY AND SECURITY</t>
  </si>
  <si>
    <t>PROJECT SURVEY AND STAKEOUT</t>
  </si>
  <si>
    <t>TEMPORARY CONSTRUCTION ITEMS</t>
  </si>
  <si>
    <t>6' CHAIN LINK FENCE W/ 3 STRANDS BARBED WIRE</t>
  </si>
  <si>
    <t>LF</t>
  </si>
  <si>
    <t>2101.501/00010</t>
  </si>
  <si>
    <t>CLEARING</t>
  </si>
  <si>
    <t>ACRE</t>
  </si>
  <si>
    <t>2101.502/00010</t>
  </si>
  <si>
    <t>TREE</t>
  </si>
  <si>
    <t>2101.506/00010</t>
  </si>
  <si>
    <t>GRUBBING</t>
  </si>
  <si>
    <t>2103.501/00010</t>
  </si>
  <si>
    <t>2104.501/00016</t>
  </si>
  <si>
    <t>REMOVE SEWER PIPE (STORM)</t>
  </si>
  <si>
    <t>2104.501/00035</t>
  </si>
  <si>
    <t>REMOVE FENCE</t>
  </si>
  <si>
    <t>2104.501/00062</t>
  </si>
  <si>
    <t>REMOVE CONCRETE CURB AND GUTTER</t>
  </si>
  <si>
    <t>2104.505/00110</t>
  </si>
  <si>
    <t>REMOVE CONCRETE PAVEMENT</t>
  </si>
  <si>
    <t>SY</t>
  </si>
  <si>
    <t>2104.505/00120</t>
  </si>
  <si>
    <t>2104.509/00100</t>
  </si>
  <si>
    <t>REMOVE MANHOLES OR CATCH BASINS</t>
  </si>
  <si>
    <t>EACH</t>
  </si>
  <si>
    <t>2104.511/00011</t>
  </si>
  <si>
    <t>SAWING CONCRETE PAVEMENT (FULL DEPTH)</t>
  </si>
  <si>
    <t>2104.513/00011</t>
  </si>
  <si>
    <t>SAWING BITUMINOUS PAVEMENT (FULL DEPTH)</t>
  </si>
  <si>
    <t>2105.503/00010</t>
  </si>
  <si>
    <t>ROCK EXCAVATION</t>
  </si>
  <si>
    <t>CY</t>
  </si>
  <si>
    <t>2105.505/00010</t>
  </si>
  <si>
    <t>MUCK EXCAVATION</t>
  </si>
  <si>
    <t>2105.515/00010</t>
  </si>
  <si>
    <t>UNCLASSIFIED EXCAVATION</t>
  </si>
  <si>
    <t>2105.521/00032</t>
  </si>
  <si>
    <t>GRANULAR BORROW MOD 7% (CV)</t>
  </si>
  <si>
    <t>2105.525/00030</t>
  </si>
  <si>
    <t>TOPSOIL BORROW (CV) OBTAINED OFFSITE</t>
  </si>
  <si>
    <t>2211.503/00050</t>
  </si>
  <si>
    <t>AGGREGATE BASE (CV) CLASS 5</t>
  </si>
  <si>
    <t>2221.503/00010</t>
  </si>
  <si>
    <t>AGGREGATE SHOULDERING (CV) CLASS 1</t>
  </si>
  <si>
    <t>2357.502/00010</t>
  </si>
  <si>
    <t>BITUMINOUS MATERIAL FOR TACK COAT</t>
  </si>
  <si>
    <t>GAL</t>
  </si>
  <si>
    <t>2358.501/00010</t>
  </si>
  <si>
    <t>BITUMINOUS MATERIAL FOR PRIME COAT</t>
  </si>
  <si>
    <t>2360.501/23600</t>
  </si>
  <si>
    <t>TYPE (SP12.5) WEARING COURSE MIXTURE (3,F)</t>
  </si>
  <si>
    <t>TON</t>
  </si>
  <si>
    <t>2360.502/23600</t>
  </si>
  <si>
    <t>TYPE (SP12.5) NON WEARING COURSE MIXTURE (3,F)</t>
  </si>
  <si>
    <t>SF</t>
  </si>
  <si>
    <t>2401.521/00030</t>
  </si>
  <si>
    <t>STRUCTURE EXCAVATION CLASS R</t>
  </si>
  <si>
    <t>12" CORRUGATED HDPE PIPE SEWER</t>
  </si>
  <si>
    <t>18" CORRUGATED HDPE PIPE SEWER</t>
  </si>
  <si>
    <t>24" CORRUGATED HDPE PIPE SEWER</t>
  </si>
  <si>
    <t>30" CORRUGATED HDPE PIPE SEWER</t>
  </si>
  <si>
    <t>2503.511/13080</t>
  </si>
  <si>
    <t>8" PVC PIPE SEWER (SANITARY)</t>
  </si>
  <si>
    <t>CONNECT TO EXISTING STORM MANHOLE</t>
  </si>
  <si>
    <t>2503.602/00040</t>
  </si>
  <si>
    <t>CONNECT TO EXISTING SANITARY SEWER</t>
  </si>
  <si>
    <t>2504.602/00024</t>
  </si>
  <si>
    <t>INSTALL HYDRANT &amp; VALVE</t>
  </si>
  <si>
    <t>2504.603/01063</t>
  </si>
  <si>
    <t>6" WATERMAIN DUCTILE IRON CL 53</t>
  </si>
  <si>
    <t>2504.603/01083</t>
  </si>
  <si>
    <t>8" WATERMAIN DUCTILE IRON CL 53</t>
  </si>
  <si>
    <t>2505.603/02020</t>
  </si>
  <si>
    <t>2" HP POLYETHYLENE GAS MAIN</t>
  </si>
  <si>
    <t>INSTALL CASTING</t>
  </si>
  <si>
    <t>2506.522/00011</t>
  </si>
  <si>
    <t>ADJUST FRAME &amp; RING CASTING</t>
  </si>
  <si>
    <t>2506.602/00011</t>
  </si>
  <si>
    <t>MANHOLE (SANITARY)</t>
  </si>
  <si>
    <t>CYD</t>
  </si>
  <si>
    <t>RANDOM RIPRAP CLASS IV</t>
  </si>
  <si>
    <t>2531.501/02120</t>
  </si>
  <si>
    <t>CONCRETE CURB &amp; GUTTER DESIGN D424</t>
  </si>
  <si>
    <t>2531.501/02320</t>
  </si>
  <si>
    <t>CONCRETE CURB &amp; GUTTER DESIGN B624</t>
  </si>
  <si>
    <t>2564.537/00010</t>
  </si>
  <si>
    <t>INSTALL SIGN TYPE A, STOP SIGN, R1-1 (COMPLETE W/ POST)</t>
  </si>
  <si>
    <t>SILT FENCE TYPE HEAVY DUTY</t>
  </si>
  <si>
    <t>STORM DRAIN INLET PROTECTION</t>
  </si>
  <si>
    <t>FILTER LOG TYPE STRAW BIOROLL</t>
  </si>
  <si>
    <t>EROSION CONTROL SUPERVISOR</t>
  </si>
  <si>
    <t>2575.501/00010</t>
  </si>
  <si>
    <t>SEEDING</t>
  </si>
  <si>
    <t>SEED MIXTURE 250</t>
  </si>
  <si>
    <t>LBS</t>
  </si>
  <si>
    <t>2575.505/00030</t>
  </si>
  <si>
    <t>SODDING TYPE LAWN</t>
  </si>
  <si>
    <t>EROSION CONTROL BLANKET CATEGORY 2</t>
  </si>
  <si>
    <t>FERTILIZER TYPE 1     10-10-10</t>
  </si>
  <si>
    <t>HYDRAULIC SOIL STABILIZER, TYPE 6</t>
  </si>
  <si>
    <t>RAPID STABILIZATION METHOD 4</t>
  </si>
  <si>
    <t>2582.501/01010</t>
  </si>
  <si>
    <t>PAVEMENT MESSAGE (HANDICAPPED SYMBOL) PAINT</t>
  </si>
  <si>
    <t>2582.502/11104</t>
  </si>
  <si>
    <t>4" SOLID LINE WHITE-PAINT</t>
  </si>
  <si>
    <t>2582.502/11304</t>
  </si>
  <si>
    <t>4" DOTTED LINE WHITE-PAINT</t>
  </si>
  <si>
    <t>2582.502/11524</t>
  </si>
  <si>
    <t>AL</t>
  </si>
  <si>
    <t>SP 40.3</t>
  </si>
  <si>
    <t>SP 41.3</t>
  </si>
  <si>
    <t>SP 42.3</t>
  </si>
  <si>
    <t>SP 43.3</t>
  </si>
  <si>
    <t>SP 44.3</t>
  </si>
  <si>
    <t>SP 45.3</t>
  </si>
  <si>
    <t>SP 46.3</t>
  </si>
  <si>
    <t>SP 47.3</t>
  </si>
  <si>
    <t>SP 48.3</t>
  </si>
  <si>
    <t>SP 49.3</t>
  </si>
  <si>
    <t>SP 50.3</t>
  </si>
  <si>
    <t>TOTAL COST</t>
  </si>
  <si>
    <t>Duluth International Airport New Passenger Terminal</t>
  </si>
  <si>
    <t>Bid Package 1</t>
  </si>
  <si>
    <t>Thursday, June 17, 2010, at 2:00 P.M.</t>
  </si>
  <si>
    <t>WORK SCOPE 2.10:  CIVIL &amp; SITE ELECTRICAL</t>
  </si>
  <si>
    <t>ADDENDA REC'D.</t>
  </si>
  <si>
    <t>BASE BID</t>
  </si>
  <si>
    <t>COMBINED BASE BID</t>
  </si>
  <si>
    <t>UNIT PRICES:</t>
  </si>
  <si>
    <t>Unit Price No. 2 - Per ton of reinforcing steel (placing included).</t>
  </si>
  <si>
    <t>Unit Price No. 1 - Per in place CY of structural concrete including all forming and pouring.</t>
  </si>
  <si>
    <t>Unit Price No. 3 - Per ton to supply &amp; install additional structural steel.</t>
  </si>
  <si>
    <t>ALTERNATES:</t>
  </si>
  <si>
    <t>Alt No. 2:  Perimeter fence</t>
  </si>
  <si>
    <t>WORK SCOPE 3.10:  STRUCTURAL CONCRETE</t>
  </si>
  <si>
    <t>WORK SCOPE 4.10:  MASONRY</t>
  </si>
  <si>
    <t>WORK SCOPE 5.10:  STRUCTURAL/MISCELLANEOUS STEEL</t>
  </si>
  <si>
    <t>WORK SCOPE 5.11:  METAL FRAMING</t>
  </si>
  <si>
    <t>WORK SCOPE 7.10:  METAL PANELS</t>
  </si>
  <si>
    <t>WORK SCOPE 8.10:  CURTAIN WALL</t>
  </si>
  <si>
    <t>WORK SCOPE 15.10:  MECHANICAL (BELOW GRADE)</t>
  </si>
  <si>
    <t>WORK SCOPE 16.10:  ELECTRICAL (BELOW GRADE)</t>
  </si>
  <si>
    <t>FORM 1:  DBE UTILIZATION FORM - GOOD FAITH EFFORTS AFFIDAVIT</t>
  </si>
  <si>
    <t>FORM NO. 2 LETTER OF INTENT - CERTIFICATE OF GOOD FAITH EFFORTS</t>
  </si>
  <si>
    <t>WORK SCOPE 2.10 SCHEDULE - ADDENDUM NO. 1</t>
  </si>
  <si>
    <t>SCHEDULE A</t>
  </si>
  <si>
    <t>SCHEDULE B - PERMIT PKG &amp; HERTZ AREA</t>
  </si>
  <si>
    <t>P-100-3.1</t>
  </si>
  <si>
    <t>P-102-10.1</t>
  </si>
  <si>
    <t>P-104-5.1</t>
  </si>
  <si>
    <t>P-105-5.1</t>
  </si>
  <si>
    <t>F-162-5.1</t>
  </si>
  <si>
    <t>14' WIDE x 6' DOUBLE LEAF MANUAL GATE</t>
  </si>
  <si>
    <t>F-162-5.2</t>
  </si>
  <si>
    <t>2102.501/00010</t>
  </si>
  <si>
    <t>PAVEMENT MARKING REMOVAL &amp; SEAL COAT</t>
  </si>
  <si>
    <t>REMOVE WATER MAIN AND VALVES</t>
  </si>
  <si>
    <t>2104.501/00017</t>
  </si>
  <si>
    <t>REMOVE SEWER PIPE (SANITARY)</t>
  </si>
  <si>
    <t>2104.501/00040</t>
  </si>
  <si>
    <t>REMOVE GUARD RAIL &amp; FOUNDATION</t>
  </si>
  <si>
    <t>REMOVE BITUMINOUS PAVEMENT (NOMINAL 4-8")</t>
  </si>
  <si>
    <t>2104.509/00094</t>
  </si>
  <si>
    <t>REMOVE FLAGPOLE</t>
  </si>
  <si>
    <t>2104.509/00101</t>
  </si>
  <si>
    <t>REMOVE MANHOLE (SANITARY)</t>
  </si>
  <si>
    <t>2104.509/00111</t>
  </si>
  <si>
    <t>REMOVE HYDRANT</t>
  </si>
  <si>
    <t>UNCLASSIFIED EXCAVATION (Civil Only)</t>
  </si>
  <si>
    <t>GEOTEXTILE FABRIC TYPE V</t>
  </si>
  <si>
    <t>INTEGRALLY COLORED SIDEWALK CONCRETE (MIX #3A32) W/ 6" x 6" WWF</t>
  </si>
  <si>
    <t>4" PERFORATED (PVC) PIPE UNDERDRAIN SDR35</t>
  </si>
  <si>
    <t>15" CORRUGATED HDPE PIPE SEWER</t>
  </si>
  <si>
    <t>42" CORRUGATED HDPE PIPE SEWER</t>
  </si>
  <si>
    <t>42" STEEL FLARED END SECTION</t>
  </si>
  <si>
    <t>2503.603/00045</t>
  </si>
  <si>
    <t>PLUG, FILL &amp; ABANDON PIPE</t>
  </si>
  <si>
    <t>2503.603/01308</t>
  </si>
  <si>
    <t>LINING SEWER PIPE 8"</t>
  </si>
  <si>
    <t>2504.602/00022</t>
  </si>
  <si>
    <t>RELOCATE HYDRANT &amp; VALVE</t>
  </si>
  <si>
    <t>2504.602/00808</t>
  </si>
  <si>
    <t>8" GATE VALVE &amp; BOX</t>
  </si>
  <si>
    <t>2504.602/00812</t>
  </si>
  <si>
    <t>12" BUTTERFLY VALVE &amp; BOX</t>
  </si>
  <si>
    <t>4"  PVC IRRIGATION CONDUIT SDR 35</t>
  </si>
  <si>
    <t>2504.603/01042</t>
  </si>
  <si>
    <t>4" WATERMAIN DUCTILE IRON CL 52</t>
  </si>
  <si>
    <t>2504.603/01123</t>
  </si>
  <si>
    <t>12" WATERMAIN DUCTILE IRON CL 53</t>
  </si>
  <si>
    <t>2505.602/00020</t>
  </si>
  <si>
    <t>CONNECT TO EXISTING GAS MAIN</t>
  </si>
  <si>
    <t>CONSTRUCT DRAINAGE STRUCTURE TYPE 'G'</t>
  </si>
  <si>
    <t>CONSTRUCT DRAINAGE STRUCTURE TYPE 48-4020</t>
  </si>
  <si>
    <t>CONSTRUCT DRAINAGE STRUCTURE TYPE 60-4020</t>
  </si>
  <si>
    <t>CONSTRUCT DRAINAGE STRUCTURE TYPE 72-4020</t>
  </si>
  <si>
    <t>INSTALL SANITARY CASTING</t>
  </si>
  <si>
    <t>2531.602/00030</t>
  </si>
  <si>
    <t xml:space="preserve">INTEGRAL COLORED CONCRETE PEDESTRIAN CURB RAMP (TYPE SPECIAL) PEDESTRIAN CROSSWALKS </t>
  </si>
  <si>
    <t>2 INCH TWO WAY CONCRETE ENCASED DUCT</t>
  </si>
  <si>
    <t>2 INCH FOUR WAY CONCRETE ENCASED DUCT</t>
  </si>
  <si>
    <t>DIRECTIONAL BORING 2" SCHEDULE 80 PVC</t>
  </si>
  <si>
    <t>2545.523/00053</t>
  </si>
  <si>
    <t>2" NON-METALLIC CONDUIT (PVC)</t>
  </si>
  <si>
    <t>QUAZITE CAT. NO. PG1730BB30 ELECTRICAL HANDHOLE w/ LID OR APPROVED EQUAL</t>
  </si>
  <si>
    <t>QUAZITE CAT. NO. PG4872 ELECTRICAL HANDHOLE w/ PG4872HA00 LID OR APPROVED EQUAL</t>
  </si>
  <si>
    <t>2550.532/11040</t>
  </si>
  <si>
    <t>POWER CABLE 1 CONDUCTOR NO 4 (EQUIPMENT GROUND)</t>
  </si>
  <si>
    <t>POWER CABLE 1 CONDUCTOR NO 6</t>
  </si>
  <si>
    <t>POWER CABLE 1 CONDUCTOR NO 8</t>
  </si>
  <si>
    <t>1 CONDUCTOR 18 GA SHIELDED CABLE</t>
  </si>
  <si>
    <t>INSTALL SIGN TYPE A, ONE WAY SIGN, R6-2R, CR (COMPLETE W/ POST)</t>
  </si>
  <si>
    <t>ROCK CONSTRUCTION ENTRANCE</t>
  </si>
  <si>
    <t>BLACK PAVEMENT MARKING</t>
  </si>
  <si>
    <t>24" STOP LINE WHITE - PAINT</t>
  </si>
  <si>
    <t>SP 38.3</t>
  </si>
  <si>
    <t>INSTALL TYPE 'C' LIGHT W/ FOUNDATION</t>
  </si>
  <si>
    <t>SP 39.3</t>
  </si>
  <si>
    <t>INSTALL TYPE 'A2' LIGHT W/ FOUNDATION</t>
  </si>
  <si>
    <t>RELOCATE CHECKPOINT ACCESS &amp; CONTROL SYSTEM FOR EAST BASEMENT ACCESS W/ NEW RED BEACON LIGHT &amp; LOOP</t>
  </si>
  <si>
    <t>PROVIDE &amp; INSTALL CHECKPOINT ACCESS &amp; CONTROL SYSTEM FOR WEST BASEMENT ACCESS W/ NEW RED BEACON LIGHT &amp; LOOP</t>
  </si>
  <si>
    <t>SALVAGE GATE OPERATOR</t>
  </si>
  <si>
    <t>SALVAGE TICKET DISPENSER</t>
  </si>
  <si>
    <t>REMOVE LIGHT &amp; BASE</t>
  </si>
  <si>
    <t>WALL &amp; SMALL POST MOUNTED LIGHT REMOVAL</t>
  </si>
  <si>
    <t>SITE POWER ALLOWANCE</t>
  </si>
  <si>
    <t>COMMUNICATIONS ALLOWANCE</t>
  </si>
  <si>
    <t>TRAFFIC CONTROL/SIGNING ALLOWANCE</t>
  </si>
  <si>
    <t>TERMINAL BUILDING WORK</t>
  </si>
  <si>
    <t>PRIVATE UTILITY LOCATING SERVICE</t>
  </si>
  <si>
    <t>TOTAL BASE BID WORK SCOPE 2.10</t>
  </si>
  <si>
    <t>ADD ALTERNATE #1: GENERAL PARKING LOT SURFACING</t>
  </si>
  <si>
    <t>BUILDING REMOVAL (CONRAC)</t>
  </si>
  <si>
    <t>2104.509/00017</t>
  </si>
  <si>
    <t>REMOVE UNDERGROUND TANK</t>
  </si>
  <si>
    <t>2104.509/00019</t>
  </si>
  <si>
    <t>REMOVE GAS PUMP</t>
  </si>
  <si>
    <t>2105.607/00250</t>
  </si>
  <si>
    <t>HAUL &amp; DISPOSE OF CONTAMINATED MATERIAL</t>
  </si>
  <si>
    <t>TOTAL ADD ALT. 1 WORK SCOPE 2.10</t>
  </si>
  <si>
    <t>ADD ALTERNATE #2: PERIMETER FENCE</t>
  </si>
  <si>
    <t>F-162-5.3</t>
  </si>
  <si>
    <t>10' CHAIN LINK FENCE W/ 3 STRANDS BARBED WIRE</t>
  </si>
  <si>
    <t>F-162-5.4</t>
  </si>
  <si>
    <t>14' WIDE x 10' DOUBLE LEAF MANUAL GATE</t>
  </si>
  <si>
    <t>F-162-5.5</t>
  </si>
  <si>
    <t>PEDESTRIAN GATE 10' HEIGHT</t>
  </si>
  <si>
    <t>TOTAL ADD ALT. 2 WORK SCOPE 2.10</t>
  </si>
  <si>
    <t>Alt. No 1:  General parking surfacing</t>
  </si>
  <si>
    <t>COMBINED BASE BID WORK SCOPE:</t>
  </si>
  <si>
    <t>COMBINED BASE BID VALUE:</t>
  </si>
  <si>
    <t>Ulland Bros.</t>
  </si>
  <si>
    <t>Gresser Companies</t>
  </si>
  <si>
    <t>Home Menders, Inc.</t>
  </si>
  <si>
    <t>Kelleher Construction</t>
  </si>
  <si>
    <t>Harbor City Masonry, Inc.</t>
  </si>
  <si>
    <t>Dynamic Structural Steel, LLC</t>
  </si>
  <si>
    <t>LeJeune Steel Company</t>
  </si>
  <si>
    <t>A.W. Kuettel &amp; Sons, Inc.</t>
  </si>
  <si>
    <t>The Jamar Company</t>
  </si>
  <si>
    <t>WORK SCOPE 7.11:  EPDM ROOF</t>
  </si>
  <si>
    <t>All Metro Glass, Inc.</t>
  </si>
  <si>
    <t>Empirehouse, Inc.</t>
  </si>
  <si>
    <t>A. G. O'Brien</t>
  </si>
  <si>
    <t>Harmon, Inc.</t>
  </si>
  <si>
    <t>W.L. Hall Co.</t>
  </si>
  <si>
    <t>Gorham-Oein Mechanical</t>
  </si>
  <si>
    <t>WORK SCOPE __________________________________________</t>
  </si>
  <si>
    <t>Custom Drywall, Inc.</t>
  </si>
  <si>
    <t>Minuti-Ogle, Inc.</t>
  </si>
  <si>
    <t>Young &amp; Davis Drywall, Inc.</t>
  </si>
  <si>
    <t>Veit &amp; Company, Inc.</t>
  </si>
  <si>
    <t>Yes</t>
  </si>
  <si>
    <t>1, 2, 3</t>
  </si>
  <si>
    <t>No</t>
  </si>
  <si>
    <t>Total Bid Amount:</t>
  </si>
  <si>
    <t>Northland Constructors of Duluth LLC</t>
  </si>
  <si>
    <t>Kremer &amp; Davis, Inc.</t>
  </si>
  <si>
    <t>1, 2</t>
  </si>
  <si>
    <t>*$17,000.00</t>
  </si>
  <si>
    <t>*Incomplete Section 07131 only</t>
  </si>
  <si>
    <t>Add:   $320.00</t>
  </si>
  <si>
    <t>Add:  $1,615.00</t>
  </si>
  <si>
    <t>Add:  $500.00 / Deduct: ($400.00)</t>
  </si>
  <si>
    <t>Add:  $275.00 / Deduct:  ($240.00)</t>
  </si>
  <si>
    <t>Add:  $1,475.00 / Deduct:( $1,475.00)</t>
  </si>
  <si>
    <t>Add:  $2,000.00 / Deduct ($2, 000.00)</t>
  </si>
  <si>
    <t>Add:  $565.00 / Deduct:  ($515.00)</t>
  </si>
  <si>
    <t>Add:  $1,715.00 / Deduct :  ($560.00)</t>
  </si>
  <si>
    <t xml:space="preserve">COMBINED BASE BID WORK SCOPE:  </t>
  </si>
  <si>
    <t>3.10 &amp; 4.10</t>
  </si>
  <si>
    <t>Bedrock Flint, Inc.</t>
  </si>
  <si>
    <t>Northland Concrete &amp; Masonry Company, LLC</t>
  </si>
  <si>
    <t>Add:  $1,210.00 / Deduct:  ($2,120.00)</t>
  </si>
  <si>
    <t>Add:  $3,240.00 / Deduct:  ($2,820.00)</t>
  </si>
  <si>
    <t>7.10 &amp; 7.11</t>
  </si>
  <si>
    <t>Swanson Gentleman Hart, Inc.</t>
  </si>
  <si>
    <t>Palmer West Construction Company, Inc.</t>
  </si>
  <si>
    <t>Egan Company dba InterClad</t>
  </si>
  <si>
    <t>APi Electric Company</t>
  </si>
  <si>
    <t>Town and Country Electric, Inc.</t>
  </si>
  <si>
    <t>Benson Electric Co.</t>
  </si>
  <si>
    <t>Lanyk Electric, Inc.</t>
  </si>
  <si>
    <t>*$349,209.00</t>
  </si>
  <si>
    <t>*Irregular Bid-Faxed</t>
  </si>
  <si>
    <t>NORTHLAND CONSTRUCTORS OF DULUTH LLC</t>
  </si>
  <si>
    <t>ULLAND BROTHERS, INC.</t>
  </si>
  <si>
    <t>VEIT &amp; COMPANY, INC.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</si>
</sst>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164" formatCode="m/d/yy\ h:mm\ AM/PM"/>
    <numFmt numFmtId="169" formatCode="&quot;$&quot;#,##0.00"/>
    <numFmt numFmtId="170" formatCode="0.000"/>
  </numFmts>
  <fonts count="35">
    <font>
      <sz val="10"/>
      <name val="Geneva"/>
    </font>
    <font>
      <b/>
      <sz val="10"/>
      <name val="Geneva"/>
    </font>
    <font>
      <sz val="10"/>
      <name val="Geneva"/>
    </font>
    <font>
      <b/>
      <sz val="9"/>
      <name val="Geneva"/>
    </font>
    <font>
      <b/>
      <vertAlign val="subscript"/>
      <sz val="8"/>
      <name val="Geneva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Arial Black"/>
      <family val="2"/>
    </font>
    <font>
      <sz val="11"/>
      <color indexed="8"/>
      <name val="RomanD"/>
    </font>
    <font>
      <sz val="11"/>
      <color indexed="8"/>
      <name val="Arial"/>
      <family val="2"/>
    </font>
    <font>
      <b/>
      <sz val="12"/>
      <color indexed="8"/>
      <name val="Arial Black"/>
      <family val="2"/>
    </font>
    <font>
      <sz val="8"/>
      <name val="Geneva"/>
    </font>
    <font>
      <b/>
      <u/>
      <sz val="16"/>
      <color indexed="8"/>
      <name val="Arial Black"/>
      <family val="2"/>
    </font>
    <font>
      <b/>
      <sz val="14"/>
      <color indexed="8"/>
      <name val="Arial Black"/>
      <family val="2"/>
    </font>
    <font>
      <sz val="12"/>
      <color indexed="8"/>
      <name val="RomanD"/>
    </font>
    <font>
      <b/>
      <u/>
      <sz val="14"/>
      <color indexed="8"/>
      <name val="Arial Black"/>
      <family val="2"/>
    </font>
    <font>
      <b/>
      <u/>
      <sz val="11"/>
      <color indexed="8"/>
      <name val="Arial Black"/>
      <family val="2"/>
    </font>
    <font>
      <b/>
      <sz val="11"/>
      <color indexed="8"/>
      <name val="Arial"/>
      <family val="2"/>
    </font>
    <font>
      <sz val="12"/>
      <name val="Arial Blac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164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118">
    <xf numFmtId="164" fontId="0" fillId="0" borderId="0" xfId="0"/>
    <xf numFmtId="164" fontId="1" fillId="0" borderId="0" xfId="0" applyFont="1" applyAlignment="1">
      <alignment horizontal="center"/>
    </xf>
    <xf numFmtId="164" fontId="1" fillId="0" borderId="10" xfId="0" applyFont="1" applyBorder="1" applyAlignment="1">
      <alignment horizontal="center"/>
    </xf>
    <xf numFmtId="164" fontId="3" fillId="0" borderId="0" xfId="0" applyFont="1" applyAlignment="1">
      <alignment horizontal="left"/>
    </xf>
    <xf numFmtId="164" fontId="1" fillId="0" borderId="0" xfId="0" applyFont="1"/>
    <xf numFmtId="164" fontId="0" fillId="0" borderId="0" xfId="0" applyAlignment="1">
      <alignment horizontal="left"/>
    </xf>
    <xf numFmtId="164" fontId="1" fillId="0" borderId="0" xfId="0" applyFont="1" applyAlignment="1">
      <alignment horizontal="right"/>
    </xf>
    <xf numFmtId="164" fontId="1" fillId="0" borderId="10" xfId="0" applyFont="1" applyBorder="1" applyAlignment="1"/>
    <xf numFmtId="164" fontId="1" fillId="0" borderId="11" xfId="0" applyFont="1" applyBorder="1" applyAlignment="1"/>
    <xf numFmtId="8" fontId="2" fillId="0" borderId="10" xfId="0" applyNumberFormat="1" applyFont="1" applyBorder="1" applyAlignment="1">
      <alignment horizontal="right"/>
    </xf>
    <xf numFmtId="164" fontId="5" fillId="0" borderId="0" xfId="0" applyFont="1"/>
    <xf numFmtId="164" fontId="0" fillId="0" borderId="10" xfId="0" applyBorder="1"/>
    <xf numFmtId="164" fontId="1" fillId="0" borderId="10" xfId="0" applyFont="1" applyBorder="1" applyAlignment="1">
      <alignment wrapText="1"/>
    </xf>
    <xf numFmtId="169" fontId="2" fillId="0" borderId="10" xfId="0" applyNumberFormat="1" applyFont="1" applyBorder="1" applyAlignment="1">
      <alignment horizontal="center"/>
    </xf>
    <xf numFmtId="164" fontId="1" fillId="0" borderId="12" xfId="0" applyFont="1" applyBorder="1" applyAlignment="1">
      <alignment horizontal="center" wrapText="1"/>
    </xf>
    <xf numFmtId="0" fontId="1" fillId="0" borderId="13" xfId="0" applyNumberFormat="1" applyFont="1" applyBorder="1" applyAlignment="1">
      <alignment horizontal="center" wrapText="1"/>
    </xf>
    <xf numFmtId="164" fontId="1" fillId="0" borderId="0" xfId="0" applyFont="1" applyAlignment="1">
      <alignment horizontal="center" wrapText="1"/>
    </xf>
    <xf numFmtId="8" fontId="1" fillId="0" borderId="10" xfId="0" applyNumberFormat="1" applyFont="1" applyBorder="1" applyAlignment="1">
      <alignment horizontal="right" wrapText="1"/>
    </xf>
    <xf numFmtId="164" fontId="1" fillId="0" borderId="0" xfId="0" applyFont="1" applyAlignment="1">
      <alignment wrapText="1"/>
    </xf>
    <xf numFmtId="0" fontId="6" fillId="0" borderId="0" xfId="37"/>
    <xf numFmtId="0" fontId="6" fillId="0" borderId="0" xfId="37" applyAlignment="1">
      <alignment wrapText="1"/>
    </xf>
    <xf numFmtId="0" fontId="6" fillId="0" borderId="0" xfId="37" applyFill="1"/>
    <xf numFmtId="0" fontId="6" fillId="0" borderId="0" xfId="37" applyFill="1" applyAlignment="1">
      <alignment vertical="center"/>
    </xf>
    <xf numFmtId="169" fontId="24" fillId="0" borderId="10" xfId="37" applyNumberFormat="1" applyFont="1" applyFill="1" applyBorder="1" applyAlignment="1">
      <alignment horizontal="center" vertical="center"/>
    </xf>
    <xf numFmtId="0" fontId="6" fillId="0" borderId="0" xfId="37" applyFill="1" applyAlignment="1">
      <alignment wrapText="1"/>
    </xf>
    <xf numFmtId="0" fontId="25" fillId="0" borderId="0" xfId="37" applyFont="1"/>
    <xf numFmtId="0" fontId="25" fillId="0" borderId="0" xfId="37" applyFont="1" applyAlignment="1">
      <alignment wrapText="1"/>
    </xf>
    <xf numFmtId="169" fontId="5" fillId="0" borderId="0" xfId="0" applyNumberFormat="1" applyFont="1" applyAlignment="1">
      <alignment horizontal="right"/>
    </xf>
    <xf numFmtId="169" fontId="25" fillId="0" borderId="0" xfId="37" applyNumberFormat="1" applyFont="1"/>
    <xf numFmtId="169" fontId="6" fillId="0" borderId="0" xfId="37" applyNumberFormat="1"/>
    <xf numFmtId="169" fontId="0" fillId="0" borderId="0" xfId="0" applyNumberFormat="1" applyBorder="1" applyAlignment="1">
      <alignment horizontal="right"/>
    </xf>
    <xf numFmtId="0" fontId="1" fillId="0" borderId="10" xfId="0" applyNumberFormat="1" applyFont="1" applyBorder="1" applyAlignment="1"/>
    <xf numFmtId="164" fontId="1" fillId="0" borderId="10" xfId="0" applyFont="1" applyBorder="1" applyAlignment="1">
      <alignment horizontal="left"/>
    </xf>
    <xf numFmtId="164" fontId="1" fillId="0" borderId="10" xfId="0" applyFont="1" applyBorder="1"/>
    <xf numFmtId="164" fontId="1" fillId="0" borderId="14" xfId="0" applyFont="1" applyFill="1" applyBorder="1"/>
    <xf numFmtId="164" fontId="0" fillId="0" borderId="0" xfId="0"/>
    <xf numFmtId="164" fontId="0" fillId="0" borderId="0" xfId="0" applyAlignment="1">
      <alignment wrapText="1"/>
    </xf>
    <xf numFmtId="164" fontId="29" fillId="0" borderId="15" xfId="0" applyFont="1" applyFill="1" applyBorder="1" applyAlignment="1">
      <alignment horizontal="center" wrapText="1"/>
    </xf>
    <xf numFmtId="164" fontId="29" fillId="0" borderId="15" xfId="0" applyFont="1" applyFill="1" applyBorder="1" applyAlignment="1">
      <alignment horizontal="center"/>
    </xf>
    <xf numFmtId="164" fontId="30" fillId="0" borderId="11" xfId="0" applyFont="1" applyFill="1" applyBorder="1" applyAlignment="1">
      <alignment horizontal="center" vertical="center"/>
    </xf>
    <xf numFmtId="164" fontId="30" fillId="0" borderId="11" xfId="0" applyFont="1" applyFill="1" applyBorder="1" applyAlignment="1">
      <alignment vertical="center" wrapText="1"/>
    </xf>
    <xf numFmtId="169" fontId="24" fillId="0" borderId="11" xfId="0" applyNumberFormat="1" applyFont="1" applyFill="1" applyBorder="1" applyAlignment="1">
      <alignment horizontal="center"/>
    </xf>
    <xf numFmtId="164" fontId="30" fillId="0" borderId="10" xfId="0" applyFont="1" applyFill="1" applyBorder="1" applyAlignment="1">
      <alignment horizontal="center" vertical="center"/>
    </xf>
    <xf numFmtId="164" fontId="30" fillId="0" borderId="10" xfId="0" applyFont="1" applyFill="1" applyBorder="1" applyAlignment="1">
      <alignment vertical="center" wrapText="1"/>
    </xf>
    <xf numFmtId="169" fontId="24" fillId="0" borderId="10" xfId="0" applyNumberFormat="1" applyFont="1" applyFill="1" applyBorder="1" applyAlignment="1">
      <alignment horizontal="center"/>
    </xf>
    <xf numFmtId="164" fontId="30" fillId="0" borderId="10" xfId="0" applyFont="1" applyFill="1" applyBorder="1" applyAlignment="1">
      <alignment horizontal="left" vertical="center" wrapText="1"/>
    </xf>
    <xf numFmtId="169" fontId="24" fillId="0" borderId="10" xfId="0" applyNumberFormat="1" applyFont="1" applyFill="1" applyBorder="1" applyAlignment="1">
      <alignment horizontal="center" vertical="center"/>
    </xf>
    <xf numFmtId="169" fontId="24" fillId="0" borderId="11" xfId="0" applyNumberFormat="1" applyFont="1" applyFill="1" applyBorder="1" applyAlignment="1">
      <alignment horizontal="center" vertical="center"/>
    </xf>
    <xf numFmtId="164" fontId="30" fillId="0" borderId="10" xfId="0" applyFont="1" applyFill="1" applyBorder="1" applyAlignment="1">
      <alignment horizontal="center" vertical="center" wrapText="1"/>
    </xf>
    <xf numFmtId="170" fontId="30" fillId="0" borderId="10" xfId="0" applyNumberFormat="1" applyFont="1" applyFill="1" applyBorder="1" applyAlignment="1">
      <alignment horizontal="center" vertical="center"/>
    </xf>
    <xf numFmtId="164" fontId="0" fillId="0" borderId="0" xfId="0" applyFill="1" applyAlignment="1">
      <alignment vertical="center"/>
    </xf>
    <xf numFmtId="164" fontId="0" fillId="0" borderId="0" xfId="0" applyFill="1" applyAlignment="1">
      <alignment vertical="center" wrapText="1"/>
    </xf>
    <xf numFmtId="164" fontId="0" fillId="0" borderId="0" xfId="0" applyFill="1"/>
    <xf numFmtId="164" fontId="0" fillId="0" borderId="0" xfId="0" applyFill="1" applyAlignment="1">
      <alignment wrapText="1"/>
    </xf>
    <xf numFmtId="164" fontId="26" fillId="0" borderId="0" xfId="0" applyFont="1" applyFill="1" applyBorder="1" applyAlignment="1">
      <alignment horizontal="center" vertical="center" wrapText="1"/>
    </xf>
    <xf numFmtId="164" fontId="26" fillId="0" borderId="16" xfId="0" applyFont="1" applyFill="1" applyBorder="1" applyAlignment="1">
      <alignment horizontal="center" vertical="center" wrapText="1"/>
    </xf>
    <xf numFmtId="169" fontId="24" fillId="0" borderId="16" xfId="0" applyNumberFormat="1" applyFont="1" applyFill="1" applyBorder="1" applyAlignment="1">
      <alignment horizontal="center"/>
    </xf>
    <xf numFmtId="164" fontId="26" fillId="0" borderId="17" xfId="0" applyFont="1" applyFill="1" applyBorder="1" applyAlignment="1">
      <alignment horizontal="center" vertical="center" wrapText="1"/>
    </xf>
    <xf numFmtId="169" fontId="24" fillId="0" borderId="17" xfId="0" applyNumberFormat="1" applyFont="1" applyFill="1" applyBorder="1" applyAlignment="1">
      <alignment horizontal="center"/>
    </xf>
    <xf numFmtId="0" fontId="5" fillId="0" borderId="0" xfId="0" applyNumberFormat="1" applyFont="1"/>
    <xf numFmtId="0" fontId="3" fillId="0" borderId="0" xfId="0" applyNumberFormat="1" applyFont="1" applyAlignment="1">
      <alignment horizontal="left"/>
    </xf>
    <xf numFmtId="0" fontId="25" fillId="0" borderId="0" xfId="37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29" fillId="0" borderId="15" xfId="0" applyNumberFormat="1" applyFont="1" applyFill="1" applyBorder="1" applyAlignment="1">
      <alignment horizontal="center" wrapText="1"/>
    </xf>
    <xf numFmtId="0" fontId="30" fillId="0" borderId="11" xfId="0" applyNumberFormat="1" applyFont="1" applyFill="1" applyBorder="1" applyAlignment="1">
      <alignment horizontal="center" vertical="center"/>
    </xf>
    <xf numFmtId="0" fontId="30" fillId="0" borderId="10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31" fillId="0" borderId="0" xfId="0" applyNumberFormat="1" applyFont="1" applyFill="1" applyAlignment="1">
      <alignment horizontal="left" vertical="center"/>
    </xf>
    <xf numFmtId="0" fontId="32" fillId="0" borderId="0" xfId="0" applyNumberFormat="1" applyFont="1" applyFill="1" applyAlignment="1">
      <alignment horizontal="left" vertical="center"/>
    </xf>
    <xf numFmtId="0" fontId="6" fillId="0" borderId="0" xfId="37" applyNumberFormat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25" fillId="0" borderId="0" xfId="37" applyNumberFormat="1" applyFont="1"/>
    <xf numFmtId="0" fontId="0" fillId="0" borderId="0" xfId="0" applyNumberFormat="1"/>
    <xf numFmtId="0" fontId="0" fillId="0" borderId="0" xfId="0" applyNumberFormat="1" applyFill="1" applyAlignment="1">
      <alignment vertical="center"/>
    </xf>
    <xf numFmtId="0" fontId="0" fillId="0" borderId="0" xfId="0" applyNumberFormat="1" applyFill="1"/>
    <xf numFmtId="0" fontId="26" fillId="0" borderId="0" xfId="0" applyNumberFormat="1" applyFont="1" applyFill="1" applyBorder="1" applyAlignment="1">
      <alignment horizontal="center" vertical="center" wrapText="1"/>
    </xf>
    <xf numFmtId="0" fontId="6" fillId="0" borderId="0" xfId="37" applyNumberFormat="1"/>
    <xf numFmtId="0" fontId="26" fillId="0" borderId="16" xfId="0" applyNumberFormat="1" applyFont="1" applyFill="1" applyBorder="1" applyAlignment="1">
      <alignment horizontal="center" vertical="center" wrapText="1"/>
    </xf>
    <xf numFmtId="169" fontId="33" fillId="0" borderId="0" xfId="37" applyNumberFormat="1" applyFont="1" applyAlignment="1">
      <alignment horizontal="right"/>
    </xf>
    <xf numFmtId="164" fontId="1" fillId="0" borderId="10" xfId="0" applyFont="1" applyFill="1" applyBorder="1"/>
    <xf numFmtId="169" fontId="0" fillId="0" borderId="10" xfId="0" applyNumberFormat="1" applyBorder="1"/>
    <xf numFmtId="164" fontId="0" fillId="0" borderId="0" xfId="0" applyAlignment="1">
      <alignment horizontal="center"/>
    </xf>
    <xf numFmtId="8" fontId="2" fillId="0" borderId="10" xfId="0" applyNumberFormat="1" applyFont="1" applyBorder="1" applyAlignment="1">
      <alignment horizontal="center"/>
    </xf>
    <xf numFmtId="164" fontId="0" fillId="0" borderId="10" xfId="0" applyBorder="1" applyAlignment="1">
      <alignment horizontal="center"/>
    </xf>
    <xf numFmtId="169" fontId="0" fillId="0" borderId="10" xfId="0" applyNumberFormat="1" applyBorder="1" applyAlignment="1">
      <alignment horizontal="center"/>
    </xf>
    <xf numFmtId="8" fontId="2" fillId="0" borderId="10" xfId="0" applyNumberFormat="1" applyFont="1" applyBorder="1" applyAlignment="1">
      <alignment horizontal="right" wrapText="1"/>
    </xf>
    <xf numFmtId="8" fontId="2" fillId="0" borderId="10" xfId="0" applyNumberFormat="1" applyFont="1" applyBorder="1" applyAlignment="1">
      <alignment horizontal="center" wrapText="1"/>
    </xf>
    <xf numFmtId="0" fontId="2" fillId="0" borderId="1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right"/>
    </xf>
    <xf numFmtId="1" fontId="0" fillId="0" borderId="0" xfId="0" applyNumberFormat="1"/>
    <xf numFmtId="1" fontId="25" fillId="0" borderId="0" xfId="37" applyNumberFormat="1" applyFont="1"/>
    <xf numFmtId="1" fontId="0" fillId="0" borderId="0" xfId="0" applyNumberFormat="1"/>
    <xf numFmtId="1" fontId="29" fillId="0" borderId="15" xfId="0" applyNumberFormat="1" applyFont="1" applyFill="1" applyBorder="1" applyAlignment="1">
      <alignment horizontal="center" wrapText="1"/>
    </xf>
    <xf numFmtId="1" fontId="30" fillId="0" borderId="11" xfId="0" applyNumberFormat="1" applyFont="1" applyFill="1" applyBorder="1" applyAlignment="1">
      <alignment horizontal="center" vertical="center"/>
    </xf>
    <xf numFmtId="1" fontId="30" fillId="0" borderId="10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ill="1"/>
    <xf numFmtId="1" fontId="26" fillId="0" borderId="0" xfId="0" applyNumberFormat="1" applyFont="1" applyFill="1" applyBorder="1" applyAlignment="1">
      <alignment horizontal="center" vertical="center" wrapText="1"/>
    </xf>
    <xf numFmtId="1" fontId="6" fillId="0" borderId="0" xfId="37" applyNumberFormat="1"/>
    <xf numFmtId="169" fontId="25" fillId="0" borderId="0" xfId="37" applyNumberFormat="1" applyFont="1" applyAlignment="1"/>
    <xf numFmtId="164" fontId="0" fillId="0" borderId="0" xfId="0" applyAlignment="1"/>
    <xf numFmtId="164" fontId="26" fillId="0" borderId="18" xfId="0" applyFont="1" applyFill="1" applyBorder="1" applyAlignment="1">
      <alignment horizontal="center" vertical="center" wrapText="1"/>
    </xf>
    <xf numFmtId="164" fontId="26" fillId="0" borderId="19" xfId="0" applyFont="1" applyFill="1" applyBorder="1" applyAlignment="1">
      <alignment horizontal="center" vertical="center" wrapText="1"/>
    </xf>
    <xf numFmtId="164" fontId="26" fillId="0" borderId="20" xfId="0" applyFont="1" applyFill="1" applyBorder="1" applyAlignment="1">
      <alignment horizontal="center" vertical="center" wrapText="1"/>
    </xf>
    <xf numFmtId="164" fontId="26" fillId="0" borderId="21" xfId="0" applyFont="1" applyFill="1" applyBorder="1" applyAlignment="1">
      <alignment horizontal="center" vertical="center" wrapText="1"/>
    </xf>
    <xf numFmtId="169" fontId="26" fillId="0" borderId="13" xfId="0" applyNumberFormat="1" applyFont="1" applyFill="1" applyBorder="1" applyAlignment="1">
      <alignment horizontal="center" vertical="center" wrapText="1"/>
    </xf>
    <xf numFmtId="169" fontId="26" fillId="0" borderId="11" xfId="0" applyNumberFormat="1" applyFont="1" applyFill="1" applyBorder="1" applyAlignment="1">
      <alignment horizontal="center" vertical="center" wrapText="1"/>
    </xf>
    <xf numFmtId="164" fontId="28" fillId="0" borderId="0" xfId="0" applyFont="1" applyAlignment="1"/>
    <xf numFmtId="164" fontId="23" fillId="0" borderId="17" xfId="0" applyFont="1" applyBorder="1" applyAlignment="1">
      <alignment horizontal="center"/>
    </xf>
    <xf numFmtId="164" fontId="0" fillId="0" borderId="17" xfId="0" applyBorder="1" applyAlignment="1">
      <alignment horizontal="center"/>
    </xf>
    <xf numFmtId="164" fontId="26" fillId="0" borderId="22" xfId="0" applyFont="1" applyFill="1" applyBorder="1" applyAlignment="1">
      <alignment horizontal="center" vertical="center" wrapText="1"/>
    </xf>
    <xf numFmtId="164" fontId="26" fillId="0" borderId="23" xfId="0" applyFont="1" applyFill="1" applyBorder="1" applyAlignment="1">
      <alignment horizontal="center" vertical="center" wrapText="1"/>
    </xf>
    <xf numFmtId="164" fontId="26" fillId="0" borderId="24" xfId="0" applyFont="1" applyFill="1" applyBorder="1" applyAlignment="1">
      <alignment horizontal="center" vertical="center" wrapText="1"/>
    </xf>
    <xf numFmtId="164" fontId="26" fillId="0" borderId="25" xfId="0" applyFont="1" applyFill="1" applyBorder="1" applyAlignment="1">
      <alignment horizontal="center" vertical="center" wrapText="1"/>
    </xf>
    <xf numFmtId="169" fontId="34" fillId="0" borderId="26" xfId="0" applyNumberFormat="1" applyFont="1" applyBorder="1" applyAlignment="1">
      <alignment vertical="center"/>
    </xf>
    <xf numFmtId="164" fontId="34" fillId="0" borderId="27" xfId="0" applyFont="1" applyBorder="1" applyAlignment="1">
      <alignment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CHEDULE OF VALUES addendum 4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29"/>
  <sheetViews>
    <sheetView showGridLines="0" tabSelected="1" topLeftCell="A12" workbookViewId="0">
      <selection activeCell="D28" sqref="D28"/>
    </sheetView>
  </sheetViews>
  <sheetFormatPr defaultColWidth="11.42578125" defaultRowHeight="12.75"/>
  <cols>
    <col min="1" max="1" width="41" customWidth="1"/>
    <col min="2" max="4" width="18.7109375" customWidth="1"/>
    <col min="5" max="5" width="18.7109375" style="83" customWidth="1"/>
    <col min="6" max="6" width="18.7109375" customWidth="1"/>
    <col min="7" max="8" width="16.7109375" customWidth="1"/>
  </cols>
  <sheetData>
    <row r="1" spans="1:6" ht="15">
      <c r="A1" s="10" t="s">
        <v>138</v>
      </c>
      <c r="F1" s="6" t="s">
        <v>0</v>
      </c>
    </row>
    <row r="2" spans="1:6" ht="15">
      <c r="A2" s="10" t="s">
        <v>139</v>
      </c>
      <c r="F2" s="6" t="s">
        <v>140</v>
      </c>
    </row>
    <row r="3" spans="1:6">
      <c r="A3" s="3" t="s">
        <v>5</v>
      </c>
    </row>
    <row r="4" spans="1:6">
      <c r="A4" s="3" t="s">
        <v>4</v>
      </c>
    </row>
    <row r="5" spans="1:6">
      <c r="A5" s="3" t="s">
        <v>6</v>
      </c>
      <c r="D5" s="4"/>
      <c r="F5" s="6" t="s">
        <v>141</v>
      </c>
    </row>
    <row r="6" spans="1:6">
      <c r="D6" s="4" t="s">
        <v>3</v>
      </c>
    </row>
    <row r="7" spans="1:6" s="1" customFormat="1">
      <c r="A7" s="2"/>
      <c r="B7" s="2" t="s">
        <v>1</v>
      </c>
      <c r="C7" s="2" t="s">
        <v>1</v>
      </c>
      <c r="D7" s="2" t="s">
        <v>1</v>
      </c>
      <c r="E7" s="2" t="s">
        <v>1</v>
      </c>
      <c r="F7" s="2" t="s">
        <v>1</v>
      </c>
    </row>
    <row r="8" spans="1:6" s="16" customFormat="1" ht="39" thickBot="1">
      <c r="A8" s="14"/>
      <c r="B8" s="15" t="s">
        <v>293</v>
      </c>
      <c r="C8" s="15" t="s">
        <v>288</v>
      </c>
      <c r="D8" s="15" t="s">
        <v>268</v>
      </c>
      <c r="E8" s="15" t="s">
        <v>294</v>
      </c>
      <c r="F8" s="15"/>
    </row>
    <row r="9" spans="1:6" s="1" customFormat="1" ht="24.95" customHeight="1" thickTop="1">
      <c r="A9" s="7" t="s">
        <v>2</v>
      </c>
      <c r="B9" s="13" t="s">
        <v>289</v>
      </c>
      <c r="C9" s="13" t="s">
        <v>289</v>
      </c>
      <c r="D9" s="13" t="s">
        <v>289</v>
      </c>
      <c r="E9" s="13" t="s">
        <v>289</v>
      </c>
      <c r="F9" s="13"/>
    </row>
    <row r="10" spans="1:6" s="1" customFormat="1" ht="24.95" customHeight="1">
      <c r="A10" s="31" t="s">
        <v>142</v>
      </c>
      <c r="B10" s="13" t="s">
        <v>290</v>
      </c>
      <c r="C10" s="13" t="s">
        <v>290</v>
      </c>
      <c r="D10" s="13" t="s">
        <v>290</v>
      </c>
      <c r="E10" s="13" t="s">
        <v>295</v>
      </c>
      <c r="F10" s="13"/>
    </row>
    <row r="11" spans="1:6" s="1" customFormat="1" ht="24.95" customHeight="1">
      <c r="A11" s="32" t="s">
        <v>143</v>
      </c>
      <c r="B11" s="13">
        <v>2775059.25</v>
      </c>
      <c r="C11" s="13">
        <v>2937080.1</v>
      </c>
      <c r="D11" s="13">
        <v>3911621.85</v>
      </c>
      <c r="E11" s="13" t="s">
        <v>296</v>
      </c>
      <c r="F11" s="13"/>
    </row>
    <row r="12" spans="1:6" s="1" customFormat="1" ht="24.95" customHeight="1">
      <c r="A12" s="8" t="s">
        <v>266</v>
      </c>
      <c r="B12" s="13"/>
      <c r="C12" s="13"/>
      <c r="D12" s="13"/>
      <c r="E12" s="13"/>
      <c r="F12" s="13"/>
    </row>
    <row r="13" spans="1:6" s="1" customFormat="1" ht="24.95" customHeight="1">
      <c r="A13" s="8" t="s">
        <v>267</v>
      </c>
      <c r="B13" s="13"/>
      <c r="C13" s="13"/>
      <c r="D13" s="13"/>
      <c r="E13" s="13"/>
      <c r="F13" s="13"/>
    </row>
    <row r="14" spans="1:6" ht="25.5">
      <c r="A14" s="8"/>
      <c r="B14" s="9"/>
      <c r="C14" s="84"/>
      <c r="D14" s="9"/>
      <c r="E14" s="88" t="s">
        <v>297</v>
      </c>
      <c r="F14" s="9"/>
    </row>
    <row r="15" spans="1:6" ht="24.95" customHeight="1">
      <c r="A15" s="12" t="s">
        <v>7</v>
      </c>
      <c r="B15" s="84" t="s">
        <v>289</v>
      </c>
      <c r="C15" s="84" t="s">
        <v>289</v>
      </c>
      <c r="D15" s="84" t="s">
        <v>289</v>
      </c>
      <c r="E15" s="84" t="s">
        <v>291</v>
      </c>
      <c r="F15" s="9"/>
    </row>
    <row r="16" spans="1:6" ht="24.95" customHeight="1">
      <c r="A16" s="12" t="s">
        <v>159</v>
      </c>
      <c r="B16" s="84" t="s">
        <v>289</v>
      </c>
      <c r="C16" s="84" t="s">
        <v>291</v>
      </c>
      <c r="D16" s="84" t="s">
        <v>289</v>
      </c>
      <c r="E16" s="84" t="s">
        <v>291</v>
      </c>
      <c r="F16" s="9"/>
    </row>
    <row r="17" spans="1:6" s="18" customFormat="1" ht="24.95" customHeight="1">
      <c r="A17" s="12" t="s">
        <v>160</v>
      </c>
      <c r="B17" s="88" t="s">
        <v>289</v>
      </c>
      <c r="C17" s="88" t="s">
        <v>291</v>
      </c>
      <c r="D17" s="88" t="s">
        <v>289</v>
      </c>
      <c r="E17" s="88" t="s">
        <v>291</v>
      </c>
      <c r="F17" s="87"/>
    </row>
    <row r="18" spans="1:6" ht="8.25" customHeight="1">
      <c r="A18" s="12"/>
      <c r="B18" s="9"/>
      <c r="C18" s="84"/>
      <c r="D18" s="9"/>
      <c r="E18" s="84"/>
      <c r="F18" s="9"/>
    </row>
    <row r="19" spans="1:6" ht="24.95" customHeight="1">
      <c r="A19" s="12" t="s">
        <v>145</v>
      </c>
      <c r="B19" s="9"/>
      <c r="C19" s="84"/>
      <c r="D19" s="9"/>
      <c r="E19" s="84"/>
      <c r="F19" s="9"/>
    </row>
    <row r="20" spans="1:6" ht="24.95" customHeight="1">
      <c r="A20" s="12" t="s">
        <v>147</v>
      </c>
      <c r="B20" s="9"/>
      <c r="C20" s="84"/>
      <c r="D20" s="9"/>
      <c r="E20" s="84"/>
      <c r="F20" s="9"/>
    </row>
    <row r="21" spans="1:6" ht="25.5">
      <c r="A21" s="12" t="s">
        <v>146</v>
      </c>
      <c r="B21" s="9"/>
      <c r="C21" s="84"/>
      <c r="D21" s="9"/>
      <c r="E21" s="84"/>
      <c r="F21" s="9"/>
    </row>
    <row r="22" spans="1:6" ht="25.5">
      <c r="A22" s="12" t="s">
        <v>148</v>
      </c>
      <c r="B22" s="11"/>
      <c r="C22" s="85"/>
      <c r="D22" s="11"/>
      <c r="E22" s="85"/>
      <c r="F22" s="11"/>
    </row>
    <row r="23" spans="1:6" ht="7.5" customHeight="1">
      <c r="A23" s="11"/>
      <c r="B23" s="11"/>
      <c r="C23" s="85"/>
      <c r="D23" s="11"/>
      <c r="E23" s="85"/>
      <c r="F23" s="11"/>
    </row>
    <row r="24" spans="1:6" ht="24.95" customHeight="1">
      <c r="A24" s="33" t="s">
        <v>149</v>
      </c>
      <c r="B24" s="11"/>
      <c r="C24" s="85"/>
      <c r="D24" s="11"/>
      <c r="E24" s="85"/>
      <c r="F24" s="11"/>
    </row>
    <row r="25" spans="1:6" ht="24.95" customHeight="1">
      <c r="A25" s="33" t="s">
        <v>265</v>
      </c>
      <c r="B25" s="82">
        <v>170530.8</v>
      </c>
      <c r="C25" s="86">
        <v>206043</v>
      </c>
      <c r="D25" s="82">
        <v>209839.75</v>
      </c>
      <c r="E25" s="86"/>
      <c r="F25" s="82"/>
    </row>
    <row r="26" spans="1:6" ht="24.95" customHeight="1">
      <c r="A26" s="81" t="s">
        <v>150</v>
      </c>
      <c r="B26" s="82">
        <v>49775</v>
      </c>
      <c r="C26" s="86">
        <v>49012.5</v>
      </c>
      <c r="D26" s="82">
        <v>54541.25</v>
      </c>
      <c r="E26" s="86"/>
      <c r="F26" s="82"/>
    </row>
    <row r="27" spans="1:6" ht="24.95" customHeight="1">
      <c r="A27" s="81" t="s">
        <v>292</v>
      </c>
      <c r="B27" s="82">
        <v>2995365.05</v>
      </c>
      <c r="C27" s="86">
        <v>3192135.6</v>
      </c>
      <c r="D27" s="82">
        <v>4176002.85</v>
      </c>
      <c r="E27" s="86"/>
      <c r="F27" s="82"/>
    </row>
    <row r="28" spans="1:6" ht="24.95" customHeight="1"/>
    <row r="29" spans="1:6" ht="24.95" customHeight="1"/>
  </sheetData>
  <customSheetViews>
    <customSheetView guid="{BC895720-C98F-11D3-B7F9-444553540000}" showPageBreaks="1" showGridLines="0" printArea="1" showRuler="0">
      <selection activeCell="A11" sqref="A11"/>
      <pageMargins left="0.25" right="0.25" top="0.5" bottom="0.5" header="0.5" footer="0.5"/>
      <printOptions horizontalCentered="1"/>
      <pageSetup orientation="landscape" horizontalDpi="4294967292" verticalDpi="4294967292" r:id="rId1"/>
      <headerFooter alignWithMargins="0"/>
    </customSheetView>
  </customSheetViews>
  <phoneticPr fontId="0" type="noConversion"/>
  <printOptions horizontalCentered="1" gridLinesSet="0"/>
  <pageMargins left="0.25" right="0" top="0.5" bottom="0.25" header="0.5" footer="0"/>
  <pageSetup orientation="landscape" horizontalDpi="4000" verticalDpi="40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/>
  <dimension ref="A1:F29"/>
  <sheetViews>
    <sheetView showGridLines="0" topLeftCell="A3" workbookViewId="0">
      <selection activeCell="E8" sqref="E8:F17"/>
    </sheetView>
  </sheetViews>
  <sheetFormatPr defaultColWidth="11.42578125" defaultRowHeight="12.75"/>
  <cols>
    <col min="1" max="1" width="41" customWidth="1"/>
    <col min="2" max="6" width="18.7109375" customWidth="1"/>
    <col min="7" max="8" width="16.7109375" customWidth="1"/>
  </cols>
  <sheetData>
    <row r="1" spans="1:6" ht="15">
      <c r="A1" s="10" t="s">
        <v>138</v>
      </c>
      <c r="F1" s="6" t="s">
        <v>0</v>
      </c>
    </row>
    <row r="2" spans="1:6" ht="15">
      <c r="A2" s="10" t="s">
        <v>139</v>
      </c>
      <c r="F2" s="6" t="s">
        <v>140</v>
      </c>
    </row>
    <row r="3" spans="1:6">
      <c r="A3" s="3" t="s">
        <v>5</v>
      </c>
    </row>
    <row r="4" spans="1:6">
      <c r="A4" s="3" t="s">
        <v>4</v>
      </c>
      <c r="E4" s="5"/>
    </row>
    <row r="5" spans="1:6">
      <c r="A5" s="3" t="s">
        <v>6</v>
      </c>
      <c r="D5" s="4"/>
      <c r="F5" s="6" t="s">
        <v>277</v>
      </c>
    </row>
    <row r="6" spans="1:6">
      <c r="D6" s="4" t="s">
        <v>3</v>
      </c>
      <c r="E6" s="5"/>
    </row>
    <row r="7" spans="1:6" s="1" customFormat="1">
      <c r="A7" s="2"/>
      <c r="B7" s="2" t="s">
        <v>1</v>
      </c>
      <c r="C7" s="2" t="s">
        <v>1</v>
      </c>
      <c r="D7" s="2" t="s">
        <v>1</v>
      </c>
      <c r="E7" s="2" t="s">
        <v>1</v>
      </c>
      <c r="F7" s="2" t="s">
        <v>1</v>
      </c>
    </row>
    <row r="8" spans="1:6" s="16" customFormat="1" ht="39" thickBot="1">
      <c r="A8" s="14"/>
      <c r="B8" s="15" t="s">
        <v>276</v>
      </c>
      <c r="C8" s="15" t="s">
        <v>314</v>
      </c>
      <c r="D8" s="15" t="s">
        <v>275</v>
      </c>
      <c r="E8" s="15"/>
      <c r="F8" s="15"/>
    </row>
    <row r="9" spans="1:6" s="1" customFormat="1" ht="24.95" customHeight="1" thickTop="1">
      <c r="A9" s="7" t="s">
        <v>2</v>
      </c>
      <c r="B9" s="13" t="s">
        <v>289</v>
      </c>
      <c r="C9" s="13" t="s">
        <v>289</v>
      </c>
      <c r="D9" s="13" t="s">
        <v>289</v>
      </c>
      <c r="E9" s="13"/>
      <c r="F9" s="13"/>
    </row>
    <row r="10" spans="1:6" s="1" customFormat="1" ht="24.95" customHeight="1">
      <c r="A10" s="31" t="s">
        <v>142</v>
      </c>
      <c r="B10" s="13" t="s">
        <v>290</v>
      </c>
      <c r="C10" s="13" t="s">
        <v>290</v>
      </c>
      <c r="D10" s="13" t="s">
        <v>290</v>
      </c>
      <c r="E10" s="13"/>
      <c r="F10" s="13"/>
    </row>
    <row r="11" spans="1:6" s="1" customFormat="1" ht="24.95" customHeight="1">
      <c r="A11" s="32" t="s">
        <v>143</v>
      </c>
      <c r="B11" s="13">
        <v>358600</v>
      </c>
      <c r="C11" s="13">
        <v>527000</v>
      </c>
      <c r="D11" s="13">
        <v>547100</v>
      </c>
      <c r="E11" s="13"/>
      <c r="F11" s="13"/>
    </row>
    <row r="12" spans="1:6" s="1" customFormat="1" ht="24.95" customHeight="1">
      <c r="A12" s="8" t="s">
        <v>144</v>
      </c>
      <c r="B12" s="13" t="s">
        <v>312</v>
      </c>
      <c r="C12" s="13"/>
      <c r="D12" s="13"/>
      <c r="E12" s="13"/>
      <c r="F12" s="13"/>
    </row>
    <row r="13" spans="1:6" s="1" customFormat="1" ht="24.95" customHeight="1">
      <c r="A13" s="8" t="s">
        <v>267</v>
      </c>
      <c r="B13" s="13">
        <v>1700000</v>
      </c>
      <c r="C13" s="13"/>
      <c r="D13" s="13"/>
      <c r="E13" s="13"/>
      <c r="F13" s="13"/>
    </row>
    <row r="14" spans="1:6" ht="12.75" customHeight="1">
      <c r="A14" s="8"/>
      <c r="B14" s="84"/>
      <c r="C14" s="9"/>
      <c r="D14" s="9"/>
      <c r="E14" s="84"/>
      <c r="F14" s="9"/>
    </row>
    <row r="15" spans="1:6" ht="24.95" customHeight="1">
      <c r="A15" s="12" t="s">
        <v>7</v>
      </c>
      <c r="B15" s="84" t="s">
        <v>289</v>
      </c>
      <c r="C15" s="84" t="s">
        <v>289</v>
      </c>
      <c r="D15" s="84" t="s">
        <v>289</v>
      </c>
      <c r="E15" s="84"/>
      <c r="F15" s="84"/>
    </row>
    <row r="16" spans="1:6" ht="24.95" customHeight="1">
      <c r="A16" s="12" t="s">
        <v>159</v>
      </c>
      <c r="B16" s="88" t="s">
        <v>289</v>
      </c>
      <c r="C16" s="84" t="s">
        <v>291</v>
      </c>
      <c r="D16" s="84" t="s">
        <v>289</v>
      </c>
      <c r="E16" s="88"/>
      <c r="F16" s="84"/>
    </row>
    <row r="17" spans="1:6" s="18" customFormat="1" ht="24.95" customHeight="1">
      <c r="A17" s="12" t="s">
        <v>160</v>
      </c>
      <c r="B17" s="88" t="s">
        <v>289</v>
      </c>
      <c r="C17" s="88" t="s">
        <v>291</v>
      </c>
      <c r="D17" s="88" t="s">
        <v>291</v>
      </c>
      <c r="E17" s="88"/>
      <c r="F17" s="88"/>
    </row>
    <row r="18" spans="1:6" ht="24.95" customHeight="1">
      <c r="A18" s="12"/>
      <c r="B18" s="9"/>
      <c r="C18" s="9"/>
      <c r="D18" s="9"/>
      <c r="E18" s="88"/>
      <c r="F18" s="9"/>
    </row>
    <row r="19" spans="1:6" ht="24.95" customHeight="1">
      <c r="A19" s="12"/>
      <c r="B19" s="9"/>
      <c r="C19" s="9"/>
      <c r="D19" s="9"/>
      <c r="E19" s="9"/>
      <c r="F19" s="9"/>
    </row>
    <row r="20" spans="1:6" ht="24.95" customHeight="1">
      <c r="A20" s="12"/>
      <c r="B20" s="9"/>
      <c r="C20" s="9"/>
      <c r="D20" s="9"/>
      <c r="E20" s="9"/>
      <c r="F20" s="9"/>
    </row>
    <row r="21" spans="1:6" ht="24.95" customHeight="1">
      <c r="A21" s="12"/>
      <c r="B21" s="9"/>
      <c r="C21" s="9"/>
      <c r="D21" s="9"/>
      <c r="E21" s="9"/>
      <c r="F21" s="9"/>
    </row>
    <row r="22" spans="1:6" ht="24.95" customHeight="1">
      <c r="A22" s="12"/>
      <c r="B22" s="11"/>
      <c r="C22" s="11"/>
      <c r="D22" s="11"/>
      <c r="E22" s="11"/>
      <c r="F22" s="11"/>
    </row>
    <row r="23" spans="1:6" ht="24.95" customHeight="1">
      <c r="A23" s="11"/>
      <c r="B23" s="11"/>
      <c r="C23" s="11"/>
      <c r="D23" s="11"/>
      <c r="E23" s="11"/>
      <c r="F23" s="11"/>
    </row>
    <row r="24" spans="1:6" ht="24.95" customHeight="1">
      <c r="A24" s="33"/>
      <c r="B24" s="11"/>
      <c r="C24" s="11"/>
      <c r="D24" s="11"/>
      <c r="E24" s="11"/>
      <c r="F24" s="11"/>
    </row>
    <row r="25" spans="1:6" ht="24.95" customHeight="1">
      <c r="A25" s="33"/>
      <c r="B25" s="11"/>
      <c r="C25" s="11"/>
      <c r="D25" s="11"/>
      <c r="E25" s="11"/>
      <c r="F25" s="11"/>
    </row>
    <row r="26" spans="1:6" ht="24.95" customHeight="1">
      <c r="A26" s="81"/>
      <c r="B26" s="11"/>
      <c r="C26" s="11"/>
      <c r="D26" s="11"/>
      <c r="E26" s="11"/>
      <c r="F26" s="11"/>
    </row>
    <row r="27" spans="1:6" ht="24.95" customHeight="1">
      <c r="A27" s="34"/>
    </row>
    <row r="28" spans="1:6" ht="24.95" customHeight="1"/>
    <row r="29" spans="1:6" ht="24.95" customHeight="1"/>
  </sheetData>
  <phoneticPr fontId="0" type="noConversion"/>
  <printOptions horizontalCentered="1" gridLinesSet="0"/>
  <pageMargins left="0.25" right="0" top="0.5" bottom="0.25" header="0.5" footer="0"/>
  <pageSetup orientation="landscape" horizontalDpi="4000" verticalDpi="40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/>
  <dimension ref="A1:F29"/>
  <sheetViews>
    <sheetView showGridLines="0" topLeftCell="A5" workbookViewId="0">
      <selection activeCell="C18" sqref="C18"/>
    </sheetView>
  </sheetViews>
  <sheetFormatPr defaultColWidth="11.42578125" defaultRowHeight="12.75"/>
  <cols>
    <col min="1" max="1" width="41" customWidth="1"/>
    <col min="2" max="6" width="18.7109375" customWidth="1"/>
    <col min="7" max="8" width="16.7109375" customWidth="1"/>
  </cols>
  <sheetData>
    <row r="1" spans="1:6" ht="15">
      <c r="A1" s="10" t="s">
        <v>138</v>
      </c>
      <c r="F1" s="6" t="s">
        <v>0</v>
      </c>
    </row>
    <row r="2" spans="1:6" ht="15">
      <c r="A2" s="10" t="s">
        <v>139</v>
      </c>
      <c r="F2" s="6" t="s">
        <v>140</v>
      </c>
    </row>
    <row r="3" spans="1:6">
      <c r="A3" s="3" t="s">
        <v>5</v>
      </c>
    </row>
    <row r="4" spans="1:6">
      <c r="A4" s="3" t="s">
        <v>4</v>
      </c>
      <c r="E4" s="5"/>
    </row>
    <row r="5" spans="1:6">
      <c r="A5" s="3" t="s">
        <v>6</v>
      </c>
      <c r="D5" s="4"/>
      <c r="F5" s="6" t="s">
        <v>156</v>
      </c>
    </row>
    <row r="6" spans="1:6">
      <c r="D6" s="4" t="s">
        <v>3</v>
      </c>
      <c r="E6" s="5"/>
    </row>
    <row r="7" spans="1:6" s="1" customFormat="1">
      <c r="A7" s="2"/>
      <c r="B7" s="2" t="s">
        <v>1</v>
      </c>
      <c r="C7" s="2" t="s">
        <v>1</v>
      </c>
      <c r="D7" s="2" t="s">
        <v>1</v>
      </c>
      <c r="E7" s="2" t="s">
        <v>1</v>
      </c>
      <c r="F7" s="2" t="s">
        <v>1</v>
      </c>
    </row>
    <row r="8" spans="1:6" s="16" customFormat="1" ht="26.25" thickBot="1">
      <c r="A8" s="14"/>
      <c r="B8" s="15" t="s">
        <v>281</v>
      </c>
      <c r="C8" s="15" t="s">
        <v>282</v>
      </c>
      <c r="D8" s="15" t="s">
        <v>315</v>
      </c>
      <c r="E8" s="15" t="s">
        <v>278</v>
      </c>
      <c r="F8" s="15" t="s">
        <v>279</v>
      </c>
    </row>
    <row r="9" spans="1:6" s="1" customFormat="1" ht="24.95" customHeight="1" thickTop="1">
      <c r="A9" s="7" t="s">
        <v>2</v>
      </c>
      <c r="B9" s="13" t="s">
        <v>289</v>
      </c>
      <c r="C9" s="13" t="s">
        <v>289</v>
      </c>
      <c r="D9" s="13" t="s">
        <v>289</v>
      </c>
      <c r="E9" s="13" t="s">
        <v>289</v>
      </c>
      <c r="F9" s="13" t="s">
        <v>289</v>
      </c>
    </row>
    <row r="10" spans="1:6" s="1" customFormat="1" ht="24.95" customHeight="1">
      <c r="A10" s="31" t="s">
        <v>142</v>
      </c>
      <c r="B10" s="13" t="s">
        <v>290</v>
      </c>
      <c r="C10" s="13" t="s">
        <v>290</v>
      </c>
      <c r="D10" s="13" t="s">
        <v>290</v>
      </c>
      <c r="E10" s="13" t="s">
        <v>290</v>
      </c>
      <c r="F10" s="13" t="s">
        <v>290</v>
      </c>
    </row>
    <row r="11" spans="1:6" s="1" customFormat="1" ht="24.95" customHeight="1">
      <c r="A11" s="32" t="s">
        <v>143</v>
      </c>
      <c r="B11" s="13">
        <v>2059746</v>
      </c>
      <c r="C11" s="13">
        <v>2372238</v>
      </c>
      <c r="D11" s="13">
        <v>2395000</v>
      </c>
      <c r="E11" s="13">
        <v>2481321</v>
      </c>
      <c r="F11" s="13">
        <v>2545171</v>
      </c>
    </row>
    <row r="12" spans="1:6" s="1" customFormat="1" ht="24.95" customHeight="1">
      <c r="A12" s="8" t="s">
        <v>144</v>
      </c>
      <c r="B12" s="13"/>
      <c r="C12" s="13"/>
      <c r="D12" s="13"/>
      <c r="E12" s="13"/>
      <c r="F12" s="13"/>
    </row>
    <row r="13" spans="1:6" s="1" customFormat="1" ht="24.95" customHeight="1">
      <c r="A13" s="8" t="s">
        <v>267</v>
      </c>
      <c r="B13" s="13"/>
      <c r="C13" s="13"/>
      <c r="D13" s="13"/>
      <c r="E13" s="13"/>
      <c r="F13" s="13"/>
    </row>
    <row r="14" spans="1:6" ht="12.75" customHeight="1">
      <c r="A14" s="8"/>
      <c r="B14" s="9"/>
      <c r="C14" s="9"/>
      <c r="D14" s="9"/>
      <c r="E14" s="9"/>
      <c r="F14" s="9"/>
    </row>
    <row r="15" spans="1:6" ht="24.95" customHeight="1">
      <c r="A15" s="12" t="s">
        <v>7</v>
      </c>
      <c r="B15" s="84" t="s">
        <v>289</v>
      </c>
      <c r="C15" s="84" t="s">
        <v>291</v>
      </c>
      <c r="D15" s="84" t="s">
        <v>289</v>
      </c>
      <c r="E15" s="84" t="s">
        <v>289</v>
      </c>
      <c r="F15" s="84" t="s">
        <v>289</v>
      </c>
    </row>
    <row r="16" spans="1:6" ht="24.95" customHeight="1">
      <c r="A16" s="12" t="s">
        <v>159</v>
      </c>
      <c r="B16" s="84" t="s">
        <v>289</v>
      </c>
      <c r="C16" s="84" t="s">
        <v>289</v>
      </c>
      <c r="D16" s="84" t="s">
        <v>289</v>
      </c>
      <c r="E16" s="84" t="s">
        <v>289</v>
      </c>
      <c r="F16" s="84" t="s">
        <v>289</v>
      </c>
    </row>
    <row r="17" spans="1:6" s="18" customFormat="1" ht="24.95" customHeight="1">
      <c r="A17" s="12" t="s">
        <v>160</v>
      </c>
      <c r="B17" s="88" t="s">
        <v>289</v>
      </c>
      <c r="C17" s="88" t="s">
        <v>289</v>
      </c>
      <c r="D17" s="88" t="s">
        <v>289</v>
      </c>
      <c r="E17" s="88" t="s">
        <v>291</v>
      </c>
      <c r="F17" s="88" t="s">
        <v>289</v>
      </c>
    </row>
    <row r="18" spans="1:6" ht="24.95" customHeight="1">
      <c r="A18" s="12"/>
      <c r="B18" s="9"/>
      <c r="C18" s="9"/>
      <c r="D18" s="9"/>
      <c r="E18" s="9"/>
      <c r="F18" s="9"/>
    </row>
    <row r="19" spans="1:6" ht="24.95" customHeight="1">
      <c r="A19" s="12"/>
      <c r="B19" s="9"/>
      <c r="C19" s="9"/>
      <c r="D19" s="9"/>
      <c r="E19" s="9"/>
      <c r="F19" s="9"/>
    </row>
    <row r="20" spans="1:6" ht="24.95" customHeight="1">
      <c r="A20" s="12"/>
      <c r="B20" s="9"/>
      <c r="C20" s="9"/>
      <c r="D20" s="9"/>
      <c r="E20" s="9"/>
      <c r="F20" s="9"/>
    </row>
    <row r="21" spans="1:6" ht="24.95" customHeight="1">
      <c r="A21" s="12"/>
      <c r="B21" s="9"/>
      <c r="C21" s="9"/>
      <c r="D21" s="9"/>
      <c r="E21" s="9"/>
      <c r="F21" s="9"/>
    </row>
    <row r="22" spans="1:6" ht="24.95" customHeight="1">
      <c r="A22" s="12"/>
      <c r="B22" s="11"/>
      <c r="C22" s="11"/>
      <c r="D22" s="11"/>
      <c r="E22" s="11"/>
      <c r="F22" s="11"/>
    </row>
    <row r="23" spans="1:6" ht="24.95" customHeight="1">
      <c r="A23" s="11"/>
      <c r="B23" s="11"/>
      <c r="C23" s="11"/>
      <c r="D23" s="11"/>
      <c r="E23" s="11"/>
      <c r="F23" s="11"/>
    </row>
    <row r="24" spans="1:6" ht="24.95" customHeight="1">
      <c r="A24" s="33"/>
      <c r="B24" s="11"/>
      <c r="C24" s="11"/>
      <c r="D24" s="11"/>
      <c r="E24" s="11"/>
      <c r="F24" s="11"/>
    </row>
    <row r="25" spans="1:6" ht="24.95" customHeight="1">
      <c r="A25" s="33"/>
      <c r="B25" s="11"/>
      <c r="C25" s="11"/>
      <c r="D25" s="11"/>
      <c r="E25" s="11"/>
      <c r="F25" s="11"/>
    </row>
    <row r="26" spans="1:6" ht="24.95" customHeight="1">
      <c r="A26" s="81"/>
      <c r="B26" s="11"/>
      <c r="C26" s="11"/>
      <c r="D26" s="11"/>
      <c r="E26" s="11"/>
      <c r="F26" s="11"/>
    </row>
    <row r="27" spans="1:6" ht="24.95" customHeight="1">
      <c r="A27" s="34"/>
    </row>
    <row r="28" spans="1:6" ht="24.95" customHeight="1"/>
    <row r="29" spans="1:6" ht="24.95" customHeight="1"/>
  </sheetData>
  <phoneticPr fontId="0" type="noConversion"/>
  <printOptions horizontalCentered="1" gridLinesSet="0"/>
  <pageMargins left="0.25" right="0" top="0.5" bottom="0.25" header="0.5" footer="0"/>
  <pageSetup orientation="landscape" horizontalDpi="4000" verticalDpi="40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/>
  <dimension ref="A1:F29"/>
  <sheetViews>
    <sheetView showGridLines="0" workbookViewId="0">
      <selection activeCell="F8" sqref="F8:F17"/>
    </sheetView>
  </sheetViews>
  <sheetFormatPr defaultColWidth="11.42578125" defaultRowHeight="12.75"/>
  <cols>
    <col min="1" max="1" width="41" customWidth="1"/>
    <col min="2" max="6" width="18.7109375" customWidth="1"/>
    <col min="7" max="8" width="16.7109375" customWidth="1"/>
  </cols>
  <sheetData>
    <row r="1" spans="1:6" ht="15">
      <c r="A1" s="10" t="s">
        <v>138</v>
      </c>
      <c r="F1" s="6" t="s">
        <v>0</v>
      </c>
    </row>
    <row r="2" spans="1:6" ht="15">
      <c r="A2" s="10" t="s">
        <v>139</v>
      </c>
      <c r="F2" s="6" t="s">
        <v>140</v>
      </c>
    </row>
    <row r="3" spans="1:6">
      <c r="A3" s="3" t="s">
        <v>5</v>
      </c>
    </row>
    <row r="4" spans="1:6">
      <c r="A4" s="3" t="s">
        <v>4</v>
      </c>
      <c r="E4" s="5"/>
    </row>
    <row r="5" spans="1:6">
      <c r="A5" s="3" t="s">
        <v>6</v>
      </c>
      <c r="D5" s="4"/>
      <c r="F5" s="6" t="s">
        <v>157</v>
      </c>
    </row>
    <row r="6" spans="1:6">
      <c r="D6" s="4" t="s">
        <v>3</v>
      </c>
      <c r="E6" s="5"/>
    </row>
    <row r="7" spans="1:6" s="1" customFormat="1">
      <c r="A7" s="2"/>
      <c r="B7" s="2" t="s">
        <v>1</v>
      </c>
      <c r="C7" s="2" t="s">
        <v>1</v>
      </c>
      <c r="D7" s="2" t="s">
        <v>1</v>
      </c>
      <c r="E7" s="2" t="s">
        <v>1</v>
      </c>
      <c r="F7" s="2" t="s">
        <v>1</v>
      </c>
    </row>
    <row r="8" spans="1:6" s="16" customFormat="1" ht="26.25" thickBot="1">
      <c r="A8" s="14"/>
      <c r="B8" s="15" t="s">
        <v>280</v>
      </c>
      <c r="C8" s="15" t="s">
        <v>283</v>
      </c>
      <c r="D8" s="15" t="s">
        <v>275</v>
      </c>
      <c r="E8" s="15" t="s">
        <v>276</v>
      </c>
      <c r="F8" s="15"/>
    </row>
    <row r="9" spans="1:6" s="1" customFormat="1" ht="24.95" customHeight="1" thickTop="1">
      <c r="A9" s="7" t="s">
        <v>2</v>
      </c>
      <c r="B9" s="13" t="s">
        <v>289</v>
      </c>
      <c r="C9" s="13" t="s">
        <v>289</v>
      </c>
      <c r="D9" s="13" t="s">
        <v>289</v>
      </c>
      <c r="E9" s="13" t="s">
        <v>289</v>
      </c>
      <c r="F9" s="13"/>
    </row>
    <row r="10" spans="1:6" s="1" customFormat="1" ht="24.95" customHeight="1">
      <c r="A10" s="31" t="s">
        <v>142</v>
      </c>
      <c r="B10" s="13" t="s">
        <v>290</v>
      </c>
      <c r="C10" s="13" t="s">
        <v>290</v>
      </c>
      <c r="D10" s="13" t="s">
        <v>290</v>
      </c>
      <c r="E10" s="13" t="s">
        <v>290</v>
      </c>
      <c r="F10" s="13"/>
    </row>
    <row r="11" spans="1:6" s="1" customFormat="1" ht="24.95" customHeight="1">
      <c r="A11" s="32" t="s">
        <v>143</v>
      </c>
      <c r="B11" s="13">
        <v>447300</v>
      </c>
      <c r="C11" s="13">
        <v>449800</v>
      </c>
      <c r="D11" s="13">
        <v>578000</v>
      </c>
      <c r="E11" s="13">
        <v>592000</v>
      </c>
      <c r="F11" s="13"/>
    </row>
    <row r="12" spans="1:6" s="1" customFormat="1" ht="24.95" customHeight="1">
      <c r="A12" s="8" t="s">
        <v>144</v>
      </c>
      <c r="B12" s="13"/>
      <c r="C12" s="13"/>
      <c r="D12" s="13"/>
      <c r="E12" s="13"/>
      <c r="F12" s="13"/>
    </row>
    <row r="13" spans="1:6" s="1" customFormat="1" ht="24.95" customHeight="1">
      <c r="A13" s="8" t="s">
        <v>267</v>
      </c>
      <c r="B13" s="13"/>
      <c r="C13" s="13"/>
      <c r="D13" s="13"/>
      <c r="E13" s="13"/>
      <c r="F13" s="13"/>
    </row>
    <row r="14" spans="1:6" ht="12.75" customHeight="1">
      <c r="A14" s="8"/>
      <c r="B14" s="9"/>
      <c r="C14" s="9"/>
      <c r="D14" s="9"/>
      <c r="E14" s="9"/>
      <c r="F14" s="9"/>
    </row>
    <row r="15" spans="1:6" ht="24.95" customHeight="1">
      <c r="A15" s="12" t="s">
        <v>7</v>
      </c>
      <c r="B15" s="84" t="s">
        <v>289</v>
      </c>
      <c r="C15" s="84" t="s">
        <v>289</v>
      </c>
      <c r="D15" s="84" t="s">
        <v>289</v>
      </c>
      <c r="E15" s="84" t="s">
        <v>289</v>
      </c>
      <c r="F15" s="84"/>
    </row>
    <row r="16" spans="1:6" ht="24.95" customHeight="1">
      <c r="A16" s="12" t="s">
        <v>159</v>
      </c>
      <c r="B16" s="84" t="s">
        <v>291</v>
      </c>
      <c r="C16" s="84" t="s">
        <v>291</v>
      </c>
      <c r="D16" s="84" t="s">
        <v>289</v>
      </c>
      <c r="E16" s="84" t="s">
        <v>289</v>
      </c>
      <c r="F16" s="84"/>
    </row>
    <row r="17" spans="1:6" s="18" customFormat="1" ht="24.95" customHeight="1">
      <c r="A17" s="12" t="s">
        <v>160</v>
      </c>
      <c r="B17" s="88" t="s">
        <v>291</v>
      </c>
      <c r="C17" s="88" t="s">
        <v>291</v>
      </c>
      <c r="D17" s="88" t="s">
        <v>291</v>
      </c>
      <c r="E17" s="88" t="s">
        <v>291</v>
      </c>
      <c r="F17" s="88"/>
    </row>
    <row r="18" spans="1:6" ht="24.95" customHeight="1">
      <c r="A18" s="12"/>
      <c r="B18" s="9"/>
      <c r="C18" s="9"/>
      <c r="D18" s="9"/>
      <c r="E18" s="9"/>
      <c r="F18" s="9"/>
    </row>
    <row r="19" spans="1:6" ht="24.95" customHeight="1">
      <c r="A19" s="12"/>
      <c r="B19" s="9"/>
      <c r="C19" s="9"/>
      <c r="D19" s="9"/>
      <c r="E19" s="9"/>
      <c r="F19" s="9"/>
    </row>
    <row r="20" spans="1:6" ht="24.95" customHeight="1">
      <c r="A20" s="12"/>
      <c r="B20" s="9"/>
      <c r="C20" s="9"/>
      <c r="D20" s="9"/>
      <c r="E20" s="9"/>
      <c r="F20" s="9"/>
    </row>
    <row r="21" spans="1:6" ht="24.95" customHeight="1">
      <c r="A21" s="12"/>
      <c r="B21" s="9"/>
      <c r="C21" s="9"/>
      <c r="D21" s="9"/>
      <c r="E21" s="9"/>
      <c r="F21" s="9"/>
    </row>
    <row r="22" spans="1:6" ht="24.95" customHeight="1">
      <c r="A22" s="12"/>
      <c r="B22" s="11"/>
      <c r="C22" s="11"/>
      <c r="D22" s="11"/>
      <c r="E22" s="11"/>
      <c r="F22" s="11"/>
    </row>
    <row r="23" spans="1:6" ht="24.95" customHeight="1">
      <c r="A23" s="11"/>
      <c r="B23" s="11"/>
      <c r="C23" s="11"/>
      <c r="D23" s="11"/>
      <c r="E23" s="11"/>
      <c r="F23" s="11"/>
    </row>
    <row r="24" spans="1:6" ht="24.95" customHeight="1">
      <c r="A24" s="33"/>
      <c r="B24" s="11"/>
      <c r="C24" s="11"/>
      <c r="D24" s="11"/>
      <c r="E24" s="11"/>
      <c r="F24" s="11"/>
    </row>
    <row r="25" spans="1:6" ht="24.95" customHeight="1">
      <c r="A25" s="33"/>
      <c r="B25" s="11"/>
      <c r="C25" s="11"/>
      <c r="D25" s="11"/>
      <c r="E25" s="11"/>
      <c r="F25" s="11"/>
    </row>
    <row r="26" spans="1:6" ht="24.95" customHeight="1">
      <c r="A26" s="81"/>
      <c r="B26" s="11"/>
      <c r="C26" s="11"/>
      <c r="D26" s="11"/>
      <c r="E26" s="11"/>
      <c r="F26" s="11"/>
    </row>
    <row r="27" spans="1:6" ht="24.95" customHeight="1">
      <c r="A27" s="34"/>
    </row>
    <row r="28" spans="1:6" ht="24.95" customHeight="1"/>
    <row r="29" spans="1:6" ht="24.95" customHeight="1"/>
  </sheetData>
  <phoneticPr fontId="0" type="noConversion"/>
  <printOptions horizontalCentered="1" gridLinesSet="0"/>
  <pageMargins left="0.25" right="0" top="0.5" bottom="0.25" header="0.5" footer="0"/>
  <pageSetup orientation="landscape" horizontalDpi="4000" verticalDpi="40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0"/>
  <dimension ref="A1:F29"/>
  <sheetViews>
    <sheetView showGridLines="0" topLeftCell="A2" workbookViewId="0">
      <selection activeCell="E15" sqref="E15:E17"/>
    </sheetView>
  </sheetViews>
  <sheetFormatPr defaultColWidth="11.42578125" defaultRowHeight="12.75"/>
  <cols>
    <col min="1" max="1" width="41" customWidth="1"/>
    <col min="2" max="6" width="18.7109375" customWidth="1"/>
    <col min="7" max="8" width="16.7109375" customWidth="1"/>
  </cols>
  <sheetData>
    <row r="1" spans="1:6" ht="15">
      <c r="A1" s="10" t="s">
        <v>138</v>
      </c>
      <c r="F1" s="6" t="s">
        <v>0</v>
      </c>
    </row>
    <row r="2" spans="1:6" ht="15">
      <c r="A2" s="10" t="s">
        <v>139</v>
      </c>
      <c r="F2" s="6" t="s">
        <v>140</v>
      </c>
    </row>
    <row r="3" spans="1:6">
      <c r="A3" s="3" t="s">
        <v>5</v>
      </c>
    </row>
    <row r="4" spans="1:6">
      <c r="A4" s="3" t="s">
        <v>4</v>
      </c>
      <c r="E4" s="5"/>
    </row>
    <row r="5" spans="1:6">
      <c r="A5" s="3" t="s">
        <v>6</v>
      </c>
      <c r="D5" s="4"/>
      <c r="F5" s="6" t="s">
        <v>158</v>
      </c>
    </row>
    <row r="6" spans="1:6">
      <c r="D6" s="4" t="s">
        <v>3</v>
      </c>
      <c r="E6" s="5"/>
    </row>
    <row r="7" spans="1:6" s="1" customFormat="1">
      <c r="A7" s="2"/>
      <c r="B7" s="2" t="s">
        <v>1</v>
      </c>
      <c r="C7" s="2" t="s">
        <v>1</v>
      </c>
      <c r="D7" s="2" t="s">
        <v>1</v>
      </c>
      <c r="E7" s="2" t="s">
        <v>1</v>
      </c>
      <c r="F7" s="2" t="s">
        <v>1</v>
      </c>
    </row>
    <row r="8" spans="1:6" s="16" customFormat="1" ht="26.25" thickBot="1">
      <c r="A8" s="14"/>
      <c r="B8" s="15" t="s">
        <v>316</v>
      </c>
      <c r="C8" s="15" t="s">
        <v>317</v>
      </c>
      <c r="D8" s="15" t="s">
        <v>318</v>
      </c>
      <c r="E8" s="15" t="s">
        <v>319</v>
      </c>
      <c r="F8" s="15"/>
    </row>
    <row r="9" spans="1:6" s="1" customFormat="1" ht="24.95" customHeight="1" thickTop="1">
      <c r="A9" s="7" t="s">
        <v>2</v>
      </c>
      <c r="B9" s="13" t="s">
        <v>289</v>
      </c>
      <c r="C9" s="13" t="s">
        <v>289</v>
      </c>
      <c r="D9" s="13" t="s">
        <v>289</v>
      </c>
      <c r="E9" s="13" t="s">
        <v>291</v>
      </c>
      <c r="F9" s="13"/>
    </row>
    <row r="10" spans="1:6" s="1" customFormat="1" ht="24.95" customHeight="1">
      <c r="A10" s="31" t="s">
        <v>142</v>
      </c>
      <c r="B10" s="13" t="s">
        <v>290</v>
      </c>
      <c r="C10" s="13" t="s">
        <v>290</v>
      </c>
      <c r="D10" s="13" t="s">
        <v>290</v>
      </c>
      <c r="E10" s="13" t="s">
        <v>295</v>
      </c>
      <c r="F10" s="13"/>
    </row>
    <row r="11" spans="1:6" s="1" customFormat="1" ht="24.95" customHeight="1">
      <c r="A11" s="32" t="s">
        <v>143</v>
      </c>
      <c r="B11" s="13">
        <v>107119</v>
      </c>
      <c r="C11" s="13">
        <v>233999</v>
      </c>
      <c r="D11" s="13">
        <v>268600</v>
      </c>
      <c r="E11" s="13" t="s">
        <v>320</v>
      </c>
      <c r="F11" s="13"/>
    </row>
    <row r="12" spans="1:6" s="1" customFormat="1" ht="24.95" customHeight="1">
      <c r="A12" s="8" t="s">
        <v>144</v>
      </c>
      <c r="B12" s="13"/>
      <c r="C12" s="13"/>
      <c r="D12" s="13"/>
      <c r="E12" s="13"/>
      <c r="F12" s="13"/>
    </row>
    <row r="13" spans="1:6" s="1" customFormat="1" ht="24.95" customHeight="1">
      <c r="A13" s="8" t="s">
        <v>267</v>
      </c>
      <c r="B13" s="13"/>
      <c r="C13" s="13"/>
      <c r="D13" s="13"/>
      <c r="E13" s="13"/>
      <c r="F13" s="13"/>
    </row>
    <row r="14" spans="1:6" ht="12.75" customHeight="1">
      <c r="A14" s="8"/>
      <c r="B14" s="9"/>
      <c r="C14" s="9"/>
      <c r="D14" s="9"/>
      <c r="E14" s="9" t="s">
        <v>321</v>
      </c>
      <c r="F14" s="9"/>
    </row>
    <row r="15" spans="1:6" ht="24.95" customHeight="1">
      <c r="A15" s="12" t="s">
        <v>7</v>
      </c>
      <c r="B15" s="84" t="s">
        <v>289</v>
      </c>
      <c r="C15" s="84" t="s">
        <v>289</v>
      </c>
      <c r="D15" s="84" t="s">
        <v>291</v>
      </c>
      <c r="E15" s="84" t="s">
        <v>291</v>
      </c>
      <c r="F15" s="9"/>
    </row>
    <row r="16" spans="1:6" ht="24.95" customHeight="1">
      <c r="A16" s="12" t="s">
        <v>159</v>
      </c>
      <c r="B16" s="84" t="s">
        <v>289</v>
      </c>
      <c r="C16" s="84" t="s">
        <v>289</v>
      </c>
      <c r="D16" s="84" t="s">
        <v>291</v>
      </c>
      <c r="E16" s="84" t="s">
        <v>291</v>
      </c>
      <c r="F16" s="9"/>
    </row>
    <row r="17" spans="1:6" s="18" customFormat="1" ht="24.95" customHeight="1">
      <c r="A17" s="12" t="s">
        <v>160</v>
      </c>
      <c r="B17" s="88" t="s">
        <v>289</v>
      </c>
      <c r="C17" s="88" t="s">
        <v>289</v>
      </c>
      <c r="D17" s="88" t="s">
        <v>291</v>
      </c>
      <c r="E17" s="88" t="s">
        <v>291</v>
      </c>
      <c r="F17" s="17"/>
    </row>
    <row r="18" spans="1:6" ht="24.95" customHeight="1">
      <c r="A18" s="12"/>
      <c r="B18" s="9"/>
      <c r="C18" s="9"/>
      <c r="D18" s="9"/>
      <c r="E18" s="9"/>
      <c r="F18" s="9"/>
    </row>
    <row r="19" spans="1:6" ht="24.95" customHeight="1">
      <c r="A19" s="12"/>
      <c r="B19" s="9"/>
      <c r="C19" s="9"/>
      <c r="D19" s="9"/>
      <c r="E19" s="9"/>
      <c r="F19" s="9"/>
    </row>
    <row r="20" spans="1:6" ht="24.95" customHeight="1">
      <c r="A20" s="12"/>
      <c r="B20" s="9"/>
      <c r="C20" s="9"/>
      <c r="D20" s="9"/>
      <c r="E20" s="9"/>
      <c r="F20" s="9"/>
    </row>
    <row r="21" spans="1:6" ht="24.95" customHeight="1">
      <c r="A21" s="12"/>
      <c r="B21" s="9"/>
      <c r="C21" s="9"/>
      <c r="D21" s="9"/>
      <c r="E21" s="9"/>
      <c r="F21" s="9"/>
    </row>
    <row r="22" spans="1:6" ht="24.95" customHeight="1">
      <c r="A22" s="12"/>
      <c r="B22" s="11"/>
      <c r="C22" s="11"/>
      <c r="D22" s="11"/>
      <c r="E22" s="11"/>
      <c r="F22" s="11"/>
    </row>
    <row r="23" spans="1:6" ht="24.95" customHeight="1">
      <c r="A23" s="11"/>
      <c r="B23" s="11"/>
      <c r="C23" s="11"/>
      <c r="D23" s="11"/>
      <c r="E23" s="11"/>
      <c r="F23" s="11"/>
    </row>
    <row r="24" spans="1:6" ht="24.95" customHeight="1">
      <c r="A24" s="33"/>
      <c r="B24" s="11"/>
      <c r="C24" s="11"/>
      <c r="D24" s="11"/>
      <c r="E24" s="11"/>
      <c r="F24" s="11"/>
    </row>
    <row r="25" spans="1:6" ht="24.95" customHeight="1">
      <c r="A25" s="33"/>
      <c r="B25" s="11"/>
      <c r="C25" s="11"/>
      <c r="D25" s="11"/>
      <c r="E25" s="11"/>
      <c r="F25" s="11"/>
    </row>
    <row r="26" spans="1:6" ht="24.95" customHeight="1">
      <c r="A26" s="81"/>
      <c r="B26" s="11"/>
      <c r="C26" s="11"/>
      <c r="D26" s="11"/>
      <c r="E26" s="11"/>
      <c r="F26" s="11"/>
    </row>
    <row r="27" spans="1:6" ht="24.95" customHeight="1">
      <c r="A27" s="34"/>
    </row>
    <row r="28" spans="1:6" ht="24.95" customHeight="1"/>
    <row r="29" spans="1:6" ht="24.95" customHeight="1"/>
  </sheetData>
  <phoneticPr fontId="0" type="noConversion"/>
  <printOptions horizontalCentered="1" gridLinesSet="0"/>
  <pageMargins left="0.25" right="0" top="0.5" bottom="0.25" header="0.5" footer="0"/>
  <pageSetup orientation="landscape" horizontalDpi="4000" verticalDpi="40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1"/>
  <dimension ref="A1:F28"/>
  <sheetViews>
    <sheetView showGridLines="0" workbookViewId="0">
      <selection activeCell="C8" sqref="C8"/>
    </sheetView>
  </sheetViews>
  <sheetFormatPr defaultColWidth="11.42578125" defaultRowHeight="12.75"/>
  <cols>
    <col min="1" max="1" width="41" customWidth="1"/>
    <col min="2" max="6" width="18.7109375" customWidth="1"/>
    <col min="7" max="8" width="16.7109375" customWidth="1"/>
  </cols>
  <sheetData>
    <row r="1" spans="1:6" ht="15">
      <c r="A1" s="10" t="s">
        <v>138</v>
      </c>
      <c r="F1" s="6" t="s">
        <v>0</v>
      </c>
    </row>
    <row r="2" spans="1:6" ht="15">
      <c r="A2" s="10" t="s">
        <v>139</v>
      </c>
      <c r="F2" s="6" t="s">
        <v>140</v>
      </c>
    </row>
    <row r="3" spans="1:6">
      <c r="A3" s="3" t="s">
        <v>5</v>
      </c>
    </row>
    <row r="4" spans="1:6">
      <c r="A4" s="3" t="s">
        <v>4</v>
      </c>
      <c r="E4" s="5"/>
    </row>
    <row r="5" spans="1:6">
      <c r="A5" s="3" t="s">
        <v>6</v>
      </c>
      <c r="D5" s="4"/>
      <c r="F5" s="6" t="s">
        <v>284</v>
      </c>
    </row>
    <row r="6" spans="1:6">
      <c r="D6" s="4" t="s">
        <v>3</v>
      </c>
      <c r="E6" s="5"/>
    </row>
    <row r="7" spans="1:6" s="1" customFormat="1">
      <c r="A7" s="2"/>
      <c r="B7" s="2" t="s">
        <v>1</v>
      </c>
      <c r="C7" s="2" t="s">
        <v>1</v>
      </c>
      <c r="D7" s="2" t="s">
        <v>1</v>
      </c>
      <c r="E7" s="2" t="s">
        <v>1</v>
      </c>
      <c r="F7" s="2" t="s">
        <v>1</v>
      </c>
    </row>
    <row r="8" spans="1:6" s="16" customFormat="1" ht="13.5" thickBot="1">
      <c r="A8" s="14"/>
      <c r="B8" s="15"/>
      <c r="C8" s="15"/>
      <c r="D8" s="15"/>
      <c r="E8" s="15"/>
      <c r="F8" s="15"/>
    </row>
    <row r="9" spans="1:6" s="1" customFormat="1" ht="24.95" customHeight="1" thickTop="1">
      <c r="A9" s="7" t="s">
        <v>2</v>
      </c>
      <c r="B9" s="13"/>
      <c r="C9" s="13"/>
      <c r="D9" s="13"/>
      <c r="E9" s="13"/>
      <c r="F9" s="13"/>
    </row>
    <row r="10" spans="1:6" s="1" customFormat="1" ht="24.95" customHeight="1">
      <c r="A10" s="31" t="s">
        <v>142</v>
      </c>
      <c r="B10" s="13"/>
      <c r="C10" s="13"/>
      <c r="D10" s="13"/>
      <c r="E10" s="13"/>
      <c r="F10" s="13"/>
    </row>
    <row r="11" spans="1:6" s="1" customFormat="1" ht="24.95" customHeight="1">
      <c r="A11" s="32" t="s">
        <v>143</v>
      </c>
      <c r="B11" s="13"/>
      <c r="C11" s="13"/>
      <c r="D11" s="13"/>
      <c r="E11" s="13"/>
      <c r="F11" s="13"/>
    </row>
    <row r="12" spans="1:6" s="1" customFormat="1" ht="24.95" customHeight="1">
      <c r="A12" s="8" t="s">
        <v>144</v>
      </c>
      <c r="B12" s="13"/>
      <c r="C12" s="13"/>
      <c r="D12" s="13"/>
      <c r="E12" s="13"/>
      <c r="F12" s="13"/>
    </row>
    <row r="13" spans="1:6" ht="12.75" customHeight="1">
      <c r="A13" s="8" t="s">
        <v>267</v>
      </c>
      <c r="B13" s="13"/>
      <c r="C13" s="13"/>
      <c r="D13" s="13"/>
      <c r="E13" s="13"/>
      <c r="F13" s="13"/>
    </row>
    <row r="14" spans="1:6" ht="24.95" customHeight="1">
      <c r="A14" s="12" t="s">
        <v>7</v>
      </c>
      <c r="B14" s="9"/>
      <c r="C14" s="9"/>
      <c r="D14" s="9"/>
      <c r="E14" s="9"/>
      <c r="F14" s="9"/>
    </row>
    <row r="15" spans="1:6" ht="24.95" customHeight="1">
      <c r="A15" s="12" t="s">
        <v>159</v>
      </c>
      <c r="B15" s="9"/>
      <c r="C15" s="9"/>
      <c r="D15" s="9"/>
      <c r="E15" s="9"/>
      <c r="F15" s="9"/>
    </row>
    <row r="16" spans="1:6" s="18" customFormat="1" ht="24.95" customHeight="1">
      <c r="A16" s="12" t="s">
        <v>160</v>
      </c>
      <c r="B16" s="17"/>
      <c r="C16" s="17"/>
      <c r="D16" s="17"/>
      <c r="E16" s="17"/>
      <c r="F16" s="17"/>
    </row>
    <row r="17" spans="1:6" ht="12.75" customHeight="1">
      <c r="A17" s="12"/>
      <c r="B17" s="9"/>
      <c r="C17" s="9"/>
      <c r="D17" s="9"/>
      <c r="E17" s="9"/>
      <c r="F17" s="9"/>
    </row>
    <row r="18" spans="1:6" ht="24.95" customHeight="1">
      <c r="A18" s="12" t="s">
        <v>145</v>
      </c>
      <c r="B18" s="9"/>
      <c r="C18" s="9"/>
      <c r="D18" s="9"/>
      <c r="E18" s="9"/>
      <c r="F18" s="9"/>
    </row>
    <row r="19" spans="1:6" ht="24.95" customHeight="1">
      <c r="A19" s="12" t="s">
        <v>147</v>
      </c>
      <c r="B19" s="9"/>
      <c r="C19" s="9"/>
      <c r="D19" s="9"/>
      <c r="E19" s="9"/>
      <c r="F19" s="9"/>
    </row>
    <row r="20" spans="1:6" ht="25.5">
      <c r="A20" s="12" t="s">
        <v>146</v>
      </c>
      <c r="B20" s="9"/>
      <c r="C20" s="9"/>
      <c r="D20" s="9"/>
      <c r="E20" s="9"/>
      <c r="F20" s="9"/>
    </row>
    <row r="21" spans="1:6" ht="25.5">
      <c r="A21" s="12" t="s">
        <v>148</v>
      </c>
      <c r="B21" s="11"/>
      <c r="C21" s="11"/>
      <c r="D21" s="11"/>
      <c r="E21" s="11"/>
      <c r="F21" s="11"/>
    </row>
    <row r="22" spans="1:6">
      <c r="A22" s="11"/>
      <c r="B22" s="11"/>
      <c r="C22" s="11"/>
      <c r="D22" s="11"/>
      <c r="E22" s="11"/>
      <c r="F22" s="11"/>
    </row>
    <row r="23" spans="1:6" ht="24.95" customHeight="1">
      <c r="A23" s="33" t="s">
        <v>149</v>
      </c>
      <c r="B23" s="11"/>
      <c r="C23" s="11"/>
      <c r="D23" s="11"/>
      <c r="E23" s="11"/>
      <c r="F23" s="11"/>
    </row>
    <row r="24" spans="1:6" ht="24.95" customHeight="1">
      <c r="A24" s="33" t="s">
        <v>265</v>
      </c>
      <c r="B24" s="11"/>
      <c r="C24" s="11"/>
      <c r="D24" s="11"/>
      <c r="E24" s="11"/>
      <c r="F24" s="11"/>
    </row>
    <row r="25" spans="1:6" ht="24.95" customHeight="1">
      <c r="A25" s="81" t="s">
        <v>150</v>
      </c>
      <c r="B25" s="11"/>
      <c r="C25" s="11"/>
      <c r="D25" s="11"/>
      <c r="E25" s="11"/>
      <c r="F25" s="11"/>
    </row>
    <row r="26" spans="1:6" ht="24.95" customHeight="1">
      <c r="A26" s="34"/>
    </row>
    <row r="27" spans="1:6" ht="24.95" customHeight="1"/>
    <row r="28" spans="1:6" ht="24.95" customHeight="1"/>
  </sheetData>
  <phoneticPr fontId="0" type="noConversion"/>
  <printOptions horizontalCentered="1" gridLinesSet="0"/>
  <pageMargins left="0.25" right="0" top="0.5" bottom="0.25" header="0.5" footer="0"/>
  <pageSetup orientation="landscape" horizontalDpi="4000" verticalDpi="40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2"/>
  <dimension ref="A1:L172"/>
  <sheetViews>
    <sheetView view="pageBreakPreview" topLeftCell="A117" zoomScale="75" zoomScaleNormal="70" zoomScaleSheetLayoutView="75" workbookViewId="0">
      <selection activeCell="I50" sqref="I50"/>
    </sheetView>
  </sheetViews>
  <sheetFormatPr defaultRowHeight="15"/>
  <cols>
    <col min="1" max="1" width="11.42578125" style="70" customWidth="1"/>
    <col min="2" max="2" width="24" style="19" customWidth="1"/>
    <col min="3" max="3" width="82" style="19" customWidth="1"/>
    <col min="4" max="4" width="11.42578125" style="20" customWidth="1"/>
    <col min="5" max="5" width="19.5703125" style="78" hidden="1" customWidth="1"/>
    <col min="6" max="6" width="27.140625" style="100" hidden="1" customWidth="1"/>
    <col min="7" max="7" width="22.7109375" style="78" customWidth="1"/>
    <col min="8" max="8" width="27.7109375" style="29" customWidth="1"/>
    <col min="9" max="9" width="19.7109375" style="19" customWidth="1"/>
    <col min="10" max="10" width="22.7109375" style="29" customWidth="1"/>
    <col min="11" max="11" width="27.7109375" style="29" customWidth="1"/>
    <col min="12" max="16384" width="9.140625" style="19"/>
  </cols>
  <sheetData>
    <row r="1" spans="1:11" customFormat="1">
      <c r="A1" s="59" t="s">
        <v>138</v>
      </c>
      <c r="E1" s="71"/>
      <c r="F1" s="90" t="s">
        <v>0</v>
      </c>
      <c r="G1" s="71"/>
    </row>
    <row r="2" spans="1:11" customFormat="1">
      <c r="A2" s="59" t="s">
        <v>139</v>
      </c>
      <c r="E2" s="71"/>
      <c r="F2" s="90" t="s">
        <v>140</v>
      </c>
      <c r="G2" s="71"/>
    </row>
    <row r="3" spans="1:11" customFormat="1" ht="12.75">
      <c r="A3" s="60" t="s">
        <v>5</v>
      </c>
      <c r="E3" s="71"/>
      <c r="F3" s="91"/>
      <c r="G3" s="71"/>
    </row>
    <row r="4" spans="1:11" customFormat="1" ht="12.75">
      <c r="A4" s="60" t="s">
        <v>4</v>
      </c>
      <c r="E4" s="72"/>
      <c r="F4" s="91"/>
      <c r="G4" s="71"/>
    </row>
    <row r="5" spans="1:11" customFormat="1" ht="12.75">
      <c r="A5" s="60" t="s">
        <v>6</v>
      </c>
      <c r="D5" s="4"/>
      <c r="E5" s="71"/>
      <c r="F5" s="90"/>
      <c r="G5" s="71"/>
    </row>
    <row r="6" spans="1:11" s="25" customFormat="1">
      <c r="A6" s="61"/>
      <c r="D6" s="26"/>
      <c r="E6" s="73"/>
      <c r="F6" s="92"/>
      <c r="G6" s="73"/>
      <c r="H6" s="28"/>
      <c r="I6" s="80" t="s">
        <v>141</v>
      </c>
      <c r="J6" s="27"/>
    </row>
    <row r="7" spans="1:11" s="25" customFormat="1" ht="14.25">
      <c r="A7" s="61"/>
      <c r="D7" s="26"/>
      <c r="E7" s="73"/>
      <c r="F7" s="92"/>
      <c r="G7" s="73"/>
      <c r="H7" s="101" t="s">
        <v>322</v>
      </c>
      <c r="I7" s="102"/>
      <c r="J7" s="30"/>
    </row>
    <row r="8" spans="1:11" ht="26.25" customHeight="1">
      <c r="A8" s="62"/>
      <c r="B8" s="35"/>
      <c r="C8" s="109" t="s">
        <v>161</v>
      </c>
      <c r="D8" s="102"/>
      <c r="E8" s="102"/>
      <c r="F8" s="102"/>
      <c r="G8" s="102"/>
      <c r="H8" s="35"/>
      <c r="I8" s="35"/>
      <c r="J8"/>
      <c r="K8"/>
    </row>
    <row r="9" spans="1:11" ht="18.75">
      <c r="A9" s="62"/>
      <c r="B9" s="35"/>
      <c r="C9" s="36"/>
      <c r="D9" s="35"/>
      <c r="E9" s="74"/>
      <c r="F9" s="93"/>
      <c r="G9" s="110"/>
      <c r="H9" s="110"/>
      <c r="I9" s="111"/>
      <c r="J9"/>
      <c r="K9"/>
    </row>
    <row r="10" spans="1:11" s="24" customFormat="1" ht="50.1" customHeight="1" thickBot="1">
      <c r="A10" s="63" t="s">
        <v>8</v>
      </c>
      <c r="B10" s="37" t="s">
        <v>9</v>
      </c>
      <c r="C10" s="37" t="s">
        <v>10</v>
      </c>
      <c r="D10" s="37" t="s">
        <v>11</v>
      </c>
      <c r="E10" s="63" t="s">
        <v>162</v>
      </c>
      <c r="F10" s="94" t="s">
        <v>163</v>
      </c>
      <c r="G10" s="63" t="s">
        <v>13</v>
      </c>
      <c r="H10" s="37" t="s">
        <v>12</v>
      </c>
      <c r="I10" s="37" t="s">
        <v>137</v>
      </c>
      <c r="J10" s="36"/>
      <c r="K10" s="36"/>
    </row>
    <row r="11" spans="1:11" s="21" customFormat="1" ht="27" customHeight="1">
      <c r="A11" s="64">
        <v>1</v>
      </c>
      <c r="B11" s="39" t="s">
        <v>164</v>
      </c>
      <c r="C11" s="40" t="s">
        <v>14</v>
      </c>
      <c r="D11" s="39" t="s">
        <v>15</v>
      </c>
      <c r="E11" s="64">
        <v>1</v>
      </c>
      <c r="F11" s="95"/>
      <c r="G11" s="64">
        <v>1</v>
      </c>
      <c r="H11" s="41">
        <v>48000</v>
      </c>
      <c r="I11" s="41">
        <f t="shared" ref="I11:I48" si="0">G11*H11</f>
        <v>48000</v>
      </c>
      <c r="J11"/>
      <c r="K11"/>
    </row>
    <row r="12" spans="1:11" s="21" customFormat="1" ht="27" customHeight="1">
      <c r="A12" s="65">
        <v>2</v>
      </c>
      <c r="B12" s="42" t="s">
        <v>165</v>
      </c>
      <c r="C12" s="43" t="s">
        <v>16</v>
      </c>
      <c r="D12" s="42" t="s">
        <v>15</v>
      </c>
      <c r="E12" s="65">
        <v>1</v>
      </c>
      <c r="F12" s="96"/>
      <c r="G12" s="64">
        <f t="shared" ref="G12:G38" si="1">E12+F12</f>
        <v>1</v>
      </c>
      <c r="H12" s="44">
        <v>3000</v>
      </c>
      <c r="I12" s="41">
        <f t="shared" si="0"/>
        <v>3000</v>
      </c>
      <c r="J12"/>
      <c r="K12"/>
    </row>
    <row r="13" spans="1:11" s="21" customFormat="1" ht="27" customHeight="1">
      <c r="A13" s="64">
        <v>3</v>
      </c>
      <c r="B13" s="42" t="s">
        <v>166</v>
      </c>
      <c r="C13" s="43" t="s">
        <v>17</v>
      </c>
      <c r="D13" s="42" t="s">
        <v>15</v>
      </c>
      <c r="E13" s="64">
        <v>1</v>
      </c>
      <c r="F13" s="95"/>
      <c r="G13" s="64">
        <f t="shared" si="1"/>
        <v>1</v>
      </c>
      <c r="H13" s="41">
        <v>45000</v>
      </c>
      <c r="I13" s="41">
        <f t="shared" si="0"/>
        <v>45000</v>
      </c>
      <c r="J13"/>
      <c r="K13"/>
    </row>
    <row r="14" spans="1:11" s="21" customFormat="1" ht="27" customHeight="1">
      <c r="A14" s="65">
        <v>4</v>
      </c>
      <c r="B14" s="42" t="s">
        <v>167</v>
      </c>
      <c r="C14" s="43" t="s">
        <v>18</v>
      </c>
      <c r="D14" s="42" t="s">
        <v>15</v>
      </c>
      <c r="E14" s="65">
        <v>1</v>
      </c>
      <c r="F14" s="96"/>
      <c r="G14" s="64">
        <f t="shared" si="1"/>
        <v>1</v>
      </c>
      <c r="H14" s="44">
        <v>50000</v>
      </c>
      <c r="I14" s="41">
        <f t="shared" si="0"/>
        <v>50000</v>
      </c>
      <c r="J14"/>
      <c r="K14"/>
    </row>
    <row r="15" spans="1:11" s="21" customFormat="1" ht="27" customHeight="1">
      <c r="A15" s="64">
        <v>5</v>
      </c>
      <c r="B15" s="42" t="s">
        <v>168</v>
      </c>
      <c r="C15" s="45" t="s">
        <v>169</v>
      </c>
      <c r="D15" s="42" t="s">
        <v>41</v>
      </c>
      <c r="E15" s="65">
        <v>1</v>
      </c>
      <c r="F15" s="96"/>
      <c r="G15" s="64">
        <f t="shared" si="1"/>
        <v>1</v>
      </c>
      <c r="H15" s="44">
        <v>1800</v>
      </c>
      <c r="I15" s="41">
        <f t="shared" si="0"/>
        <v>1800</v>
      </c>
      <c r="J15"/>
      <c r="K15"/>
    </row>
    <row r="16" spans="1:11" s="21" customFormat="1" ht="27" customHeight="1">
      <c r="A16" s="65">
        <v>6</v>
      </c>
      <c r="B16" s="42" t="s">
        <v>170</v>
      </c>
      <c r="C16" s="43" t="s">
        <v>19</v>
      </c>
      <c r="D16" s="42" t="s">
        <v>20</v>
      </c>
      <c r="E16" s="65">
        <v>25</v>
      </c>
      <c r="F16" s="96"/>
      <c r="G16" s="64">
        <f t="shared" si="1"/>
        <v>25</v>
      </c>
      <c r="H16" s="44">
        <v>78</v>
      </c>
      <c r="I16" s="41">
        <f t="shared" si="0"/>
        <v>1950</v>
      </c>
      <c r="J16"/>
      <c r="K16"/>
    </row>
    <row r="17" spans="1:11" s="21" customFormat="1" ht="27" customHeight="1">
      <c r="A17" s="64">
        <v>7</v>
      </c>
      <c r="B17" s="42" t="s">
        <v>21</v>
      </c>
      <c r="C17" s="43" t="s">
        <v>22</v>
      </c>
      <c r="D17" s="42" t="s">
        <v>23</v>
      </c>
      <c r="E17" s="65">
        <v>2</v>
      </c>
      <c r="F17" s="96"/>
      <c r="G17" s="64">
        <f t="shared" si="1"/>
        <v>2</v>
      </c>
      <c r="H17" s="44">
        <v>1500</v>
      </c>
      <c r="I17" s="41">
        <f t="shared" si="0"/>
        <v>3000</v>
      </c>
      <c r="J17"/>
      <c r="K17"/>
    </row>
    <row r="18" spans="1:11" s="21" customFormat="1" ht="27" customHeight="1">
      <c r="A18" s="65">
        <v>8</v>
      </c>
      <c r="B18" s="42" t="s">
        <v>24</v>
      </c>
      <c r="C18" s="43" t="s">
        <v>22</v>
      </c>
      <c r="D18" s="42" t="s">
        <v>25</v>
      </c>
      <c r="E18" s="65">
        <v>75</v>
      </c>
      <c r="F18" s="96"/>
      <c r="G18" s="64">
        <f t="shared" si="1"/>
        <v>75</v>
      </c>
      <c r="H18" s="44">
        <v>50</v>
      </c>
      <c r="I18" s="41">
        <f t="shared" si="0"/>
        <v>3750</v>
      </c>
      <c r="J18"/>
      <c r="K18"/>
    </row>
    <row r="19" spans="1:11" s="21" customFormat="1" ht="27" customHeight="1">
      <c r="A19" s="64">
        <v>9</v>
      </c>
      <c r="B19" s="42" t="s">
        <v>26</v>
      </c>
      <c r="C19" s="43" t="s">
        <v>27</v>
      </c>
      <c r="D19" s="42" t="s">
        <v>23</v>
      </c>
      <c r="E19" s="65">
        <v>2</v>
      </c>
      <c r="F19" s="96"/>
      <c r="G19" s="64">
        <f t="shared" si="1"/>
        <v>2</v>
      </c>
      <c r="H19" s="44">
        <v>2500</v>
      </c>
      <c r="I19" s="41">
        <f t="shared" si="0"/>
        <v>5000</v>
      </c>
      <c r="J19"/>
      <c r="K19"/>
    </row>
    <row r="20" spans="1:11" s="22" customFormat="1" ht="27" customHeight="1">
      <c r="A20" s="65">
        <v>10</v>
      </c>
      <c r="B20" s="42" t="s">
        <v>171</v>
      </c>
      <c r="C20" s="43" t="s">
        <v>172</v>
      </c>
      <c r="D20" s="42" t="s">
        <v>71</v>
      </c>
      <c r="E20" s="65">
        <v>115</v>
      </c>
      <c r="F20" s="96"/>
      <c r="G20" s="64">
        <f t="shared" si="1"/>
        <v>115</v>
      </c>
      <c r="H20" s="44">
        <v>7</v>
      </c>
      <c r="I20" s="41">
        <f t="shared" si="0"/>
        <v>805</v>
      </c>
      <c r="J20"/>
      <c r="K20"/>
    </row>
    <row r="21" spans="1:11" s="21" customFormat="1" ht="27" customHeight="1">
      <c r="A21" s="64">
        <v>11</v>
      </c>
      <c r="B21" s="42">
        <v>2104.5010000000002</v>
      </c>
      <c r="C21" s="45" t="s">
        <v>173</v>
      </c>
      <c r="D21" s="42" t="s">
        <v>20</v>
      </c>
      <c r="E21" s="65">
        <v>535</v>
      </c>
      <c r="F21" s="96"/>
      <c r="G21" s="64">
        <f t="shared" si="1"/>
        <v>535</v>
      </c>
      <c r="H21" s="44">
        <v>13</v>
      </c>
      <c r="I21" s="41">
        <f t="shared" si="0"/>
        <v>6955</v>
      </c>
      <c r="J21"/>
      <c r="K21"/>
    </row>
    <row r="22" spans="1:11" s="21" customFormat="1" ht="27" customHeight="1">
      <c r="A22" s="65">
        <v>12</v>
      </c>
      <c r="B22" s="42" t="s">
        <v>29</v>
      </c>
      <c r="C22" s="43" t="s">
        <v>30</v>
      </c>
      <c r="D22" s="42" t="s">
        <v>20</v>
      </c>
      <c r="E22" s="65">
        <v>1535</v>
      </c>
      <c r="F22" s="96"/>
      <c r="G22" s="64">
        <f t="shared" si="1"/>
        <v>1535</v>
      </c>
      <c r="H22" s="44">
        <v>30</v>
      </c>
      <c r="I22" s="41">
        <f t="shared" si="0"/>
        <v>46050</v>
      </c>
      <c r="J22"/>
      <c r="K22"/>
    </row>
    <row r="23" spans="1:11" s="21" customFormat="1" ht="27" customHeight="1">
      <c r="A23" s="64">
        <v>13</v>
      </c>
      <c r="B23" s="42" t="s">
        <v>174</v>
      </c>
      <c r="C23" s="43" t="s">
        <v>175</v>
      </c>
      <c r="D23" s="42" t="s">
        <v>20</v>
      </c>
      <c r="E23" s="65">
        <v>275</v>
      </c>
      <c r="F23" s="96"/>
      <c r="G23" s="64">
        <f t="shared" si="1"/>
        <v>275</v>
      </c>
      <c r="H23" s="44">
        <v>51</v>
      </c>
      <c r="I23" s="41">
        <f t="shared" si="0"/>
        <v>14025</v>
      </c>
      <c r="J23"/>
      <c r="K23"/>
    </row>
    <row r="24" spans="1:11" s="21" customFormat="1" ht="27" customHeight="1">
      <c r="A24" s="65">
        <v>14</v>
      </c>
      <c r="B24" s="42" t="s">
        <v>31</v>
      </c>
      <c r="C24" s="43" t="s">
        <v>32</v>
      </c>
      <c r="D24" s="42" t="s">
        <v>20</v>
      </c>
      <c r="E24" s="65">
        <v>1050</v>
      </c>
      <c r="F24" s="96"/>
      <c r="G24" s="64">
        <f t="shared" si="1"/>
        <v>1050</v>
      </c>
      <c r="H24" s="44">
        <v>3</v>
      </c>
      <c r="I24" s="41">
        <f t="shared" si="0"/>
        <v>3150</v>
      </c>
      <c r="J24"/>
      <c r="K24"/>
    </row>
    <row r="25" spans="1:11" s="21" customFormat="1" ht="27" customHeight="1">
      <c r="A25" s="64">
        <v>15</v>
      </c>
      <c r="B25" s="42" t="s">
        <v>176</v>
      </c>
      <c r="C25" s="43" t="s">
        <v>177</v>
      </c>
      <c r="D25" s="42" t="s">
        <v>20</v>
      </c>
      <c r="E25" s="65">
        <v>500</v>
      </c>
      <c r="F25" s="96"/>
      <c r="G25" s="64">
        <f t="shared" si="1"/>
        <v>500</v>
      </c>
      <c r="H25" s="44">
        <v>3.2</v>
      </c>
      <c r="I25" s="41">
        <f t="shared" si="0"/>
        <v>1600</v>
      </c>
      <c r="J25"/>
      <c r="K25"/>
    </row>
    <row r="26" spans="1:11" s="21" customFormat="1" ht="27" customHeight="1">
      <c r="A26" s="65">
        <v>16</v>
      </c>
      <c r="B26" s="42" t="s">
        <v>33</v>
      </c>
      <c r="C26" s="43" t="s">
        <v>34</v>
      </c>
      <c r="D26" s="42" t="s">
        <v>20</v>
      </c>
      <c r="E26" s="65">
        <v>2700</v>
      </c>
      <c r="F26" s="96"/>
      <c r="G26" s="64">
        <f t="shared" si="1"/>
        <v>2700</v>
      </c>
      <c r="H26" s="44">
        <v>2</v>
      </c>
      <c r="I26" s="41">
        <f t="shared" si="0"/>
        <v>5400</v>
      </c>
      <c r="J26"/>
      <c r="K26"/>
    </row>
    <row r="27" spans="1:11" s="21" customFormat="1" ht="27" customHeight="1">
      <c r="A27" s="64">
        <v>17</v>
      </c>
      <c r="B27" s="42" t="s">
        <v>35</v>
      </c>
      <c r="C27" s="43" t="s">
        <v>36</v>
      </c>
      <c r="D27" s="42" t="s">
        <v>37</v>
      </c>
      <c r="E27" s="65">
        <v>1500</v>
      </c>
      <c r="F27" s="96"/>
      <c r="G27" s="64">
        <f t="shared" si="1"/>
        <v>1500</v>
      </c>
      <c r="H27" s="44">
        <v>5</v>
      </c>
      <c r="I27" s="41">
        <f t="shared" si="0"/>
        <v>7500</v>
      </c>
      <c r="J27"/>
      <c r="K27"/>
    </row>
    <row r="28" spans="1:11" s="21" customFormat="1" ht="27" customHeight="1">
      <c r="A28" s="65">
        <v>18</v>
      </c>
      <c r="B28" s="42" t="s">
        <v>38</v>
      </c>
      <c r="C28" s="43" t="s">
        <v>178</v>
      </c>
      <c r="D28" s="42" t="s">
        <v>37</v>
      </c>
      <c r="E28" s="65">
        <v>28000</v>
      </c>
      <c r="F28" s="96"/>
      <c r="G28" s="64">
        <f t="shared" si="1"/>
        <v>28000</v>
      </c>
      <c r="H28" s="44">
        <v>1.5</v>
      </c>
      <c r="I28" s="41">
        <f t="shared" si="0"/>
        <v>42000</v>
      </c>
      <c r="J28"/>
      <c r="K28"/>
    </row>
    <row r="29" spans="1:11" s="21" customFormat="1" ht="27" customHeight="1">
      <c r="A29" s="64">
        <v>19</v>
      </c>
      <c r="B29" s="42" t="s">
        <v>179</v>
      </c>
      <c r="C29" s="43" t="s">
        <v>180</v>
      </c>
      <c r="D29" s="42" t="s">
        <v>41</v>
      </c>
      <c r="E29" s="65">
        <v>1</v>
      </c>
      <c r="F29" s="96"/>
      <c r="G29" s="64">
        <f t="shared" si="1"/>
        <v>1</v>
      </c>
      <c r="H29" s="44">
        <v>800</v>
      </c>
      <c r="I29" s="41">
        <f t="shared" si="0"/>
        <v>800</v>
      </c>
      <c r="J29"/>
      <c r="K29"/>
    </row>
    <row r="30" spans="1:11" s="21" customFormat="1" ht="27" customHeight="1">
      <c r="A30" s="65">
        <v>20</v>
      </c>
      <c r="B30" s="42" t="s">
        <v>39</v>
      </c>
      <c r="C30" s="43" t="s">
        <v>40</v>
      </c>
      <c r="D30" s="42" t="s">
        <v>41</v>
      </c>
      <c r="E30" s="65">
        <v>14</v>
      </c>
      <c r="F30" s="96"/>
      <c r="G30" s="64">
        <f t="shared" si="1"/>
        <v>14</v>
      </c>
      <c r="H30" s="44">
        <v>200</v>
      </c>
      <c r="I30" s="41">
        <f t="shared" si="0"/>
        <v>2800</v>
      </c>
      <c r="J30"/>
      <c r="K30"/>
    </row>
    <row r="31" spans="1:11" s="21" customFormat="1" ht="27" customHeight="1">
      <c r="A31" s="64">
        <v>21</v>
      </c>
      <c r="B31" s="42" t="s">
        <v>181</v>
      </c>
      <c r="C31" s="43" t="s">
        <v>182</v>
      </c>
      <c r="D31" s="42" t="s">
        <v>41</v>
      </c>
      <c r="E31" s="65">
        <v>1</v>
      </c>
      <c r="F31" s="96"/>
      <c r="G31" s="64">
        <f t="shared" si="1"/>
        <v>1</v>
      </c>
      <c r="H31" s="44">
        <v>300</v>
      </c>
      <c r="I31" s="41">
        <f t="shared" si="0"/>
        <v>300</v>
      </c>
      <c r="J31"/>
      <c r="K31"/>
    </row>
    <row r="32" spans="1:11" s="21" customFormat="1" ht="27" customHeight="1">
      <c r="A32" s="65">
        <v>22</v>
      </c>
      <c r="B32" s="42" t="s">
        <v>183</v>
      </c>
      <c r="C32" s="43" t="s">
        <v>184</v>
      </c>
      <c r="D32" s="42" t="s">
        <v>41</v>
      </c>
      <c r="E32" s="65">
        <v>2</v>
      </c>
      <c r="F32" s="96"/>
      <c r="G32" s="64">
        <f t="shared" si="1"/>
        <v>2</v>
      </c>
      <c r="H32" s="44">
        <v>450</v>
      </c>
      <c r="I32" s="41">
        <f t="shared" si="0"/>
        <v>900</v>
      </c>
      <c r="J32"/>
      <c r="K32"/>
    </row>
    <row r="33" spans="1:11" s="21" customFormat="1" ht="27" customHeight="1">
      <c r="A33" s="64">
        <v>23</v>
      </c>
      <c r="B33" s="42" t="s">
        <v>42</v>
      </c>
      <c r="C33" s="43" t="s">
        <v>43</v>
      </c>
      <c r="D33" s="42" t="s">
        <v>20</v>
      </c>
      <c r="E33" s="65">
        <v>140</v>
      </c>
      <c r="F33" s="96"/>
      <c r="G33" s="64">
        <f t="shared" si="1"/>
        <v>140</v>
      </c>
      <c r="H33" s="44">
        <v>4.5</v>
      </c>
      <c r="I33" s="41">
        <f t="shared" si="0"/>
        <v>630</v>
      </c>
      <c r="J33"/>
      <c r="K33"/>
    </row>
    <row r="34" spans="1:11" s="21" customFormat="1" ht="27" customHeight="1">
      <c r="A34" s="65">
        <v>24</v>
      </c>
      <c r="B34" s="42" t="s">
        <v>44</v>
      </c>
      <c r="C34" s="43" t="s">
        <v>45</v>
      </c>
      <c r="D34" s="42" t="s">
        <v>20</v>
      </c>
      <c r="E34" s="65">
        <v>515</v>
      </c>
      <c r="F34" s="96"/>
      <c r="G34" s="64">
        <f t="shared" si="1"/>
        <v>515</v>
      </c>
      <c r="H34" s="44">
        <v>1.8</v>
      </c>
      <c r="I34" s="41">
        <f t="shared" si="0"/>
        <v>927</v>
      </c>
      <c r="J34"/>
      <c r="K34"/>
    </row>
    <row r="35" spans="1:11" s="21" customFormat="1" ht="27" customHeight="1">
      <c r="A35" s="64">
        <v>25</v>
      </c>
      <c r="B35" s="42" t="s">
        <v>46</v>
      </c>
      <c r="C35" s="43" t="s">
        <v>47</v>
      </c>
      <c r="D35" s="42" t="s">
        <v>48</v>
      </c>
      <c r="E35" s="65">
        <v>2000</v>
      </c>
      <c r="F35" s="96"/>
      <c r="G35" s="64">
        <f t="shared" si="1"/>
        <v>2000</v>
      </c>
      <c r="H35" s="44">
        <v>39</v>
      </c>
      <c r="I35" s="41">
        <f t="shared" si="0"/>
        <v>78000</v>
      </c>
      <c r="J35"/>
      <c r="K35"/>
    </row>
    <row r="36" spans="1:11" s="21" customFormat="1" ht="27" customHeight="1">
      <c r="A36" s="65">
        <v>26</v>
      </c>
      <c r="B36" s="42" t="s">
        <v>49</v>
      </c>
      <c r="C36" s="43" t="s">
        <v>50</v>
      </c>
      <c r="D36" s="42" t="s">
        <v>48</v>
      </c>
      <c r="E36" s="65">
        <v>2000</v>
      </c>
      <c r="F36" s="96"/>
      <c r="G36" s="64">
        <f t="shared" si="1"/>
        <v>2000</v>
      </c>
      <c r="H36" s="44">
        <v>8</v>
      </c>
      <c r="I36" s="41">
        <f t="shared" si="0"/>
        <v>16000</v>
      </c>
      <c r="J36"/>
      <c r="K36"/>
    </row>
    <row r="37" spans="1:11" s="21" customFormat="1" ht="27" customHeight="1">
      <c r="A37" s="64">
        <v>27</v>
      </c>
      <c r="B37" s="42" t="s">
        <v>51</v>
      </c>
      <c r="C37" s="43" t="s">
        <v>185</v>
      </c>
      <c r="D37" s="42" t="s">
        <v>48</v>
      </c>
      <c r="E37" s="65">
        <v>20736</v>
      </c>
      <c r="F37" s="96">
        <v>6764</v>
      </c>
      <c r="G37" s="64">
        <f t="shared" si="1"/>
        <v>27500</v>
      </c>
      <c r="H37" s="44">
        <v>9</v>
      </c>
      <c r="I37" s="41">
        <f t="shared" si="0"/>
        <v>247500</v>
      </c>
      <c r="J37"/>
      <c r="K37"/>
    </row>
    <row r="38" spans="1:11" s="21" customFormat="1" ht="27" customHeight="1">
      <c r="A38" s="65">
        <v>28</v>
      </c>
      <c r="B38" s="42" t="s">
        <v>53</v>
      </c>
      <c r="C38" s="43" t="s">
        <v>54</v>
      </c>
      <c r="D38" s="42" t="s">
        <v>48</v>
      </c>
      <c r="E38" s="65">
        <v>8408</v>
      </c>
      <c r="F38" s="96">
        <v>3581</v>
      </c>
      <c r="G38" s="64">
        <f t="shared" si="1"/>
        <v>11989</v>
      </c>
      <c r="H38" s="44">
        <v>15</v>
      </c>
      <c r="I38" s="44">
        <f t="shared" si="0"/>
        <v>179835</v>
      </c>
      <c r="J38"/>
      <c r="K38"/>
    </row>
    <row r="39" spans="1:11" s="21" customFormat="1" ht="27" customHeight="1">
      <c r="A39" s="64">
        <v>29</v>
      </c>
      <c r="B39" s="42" t="s">
        <v>55</v>
      </c>
      <c r="C39" s="43" t="s">
        <v>56</v>
      </c>
      <c r="D39" s="42" t="s">
        <v>48</v>
      </c>
      <c r="E39" s="65">
        <v>905</v>
      </c>
      <c r="F39" s="96"/>
      <c r="G39" s="65">
        <f>E39+F39</f>
        <v>905</v>
      </c>
      <c r="H39" s="44">
        <v>30</v>
      </c>
      <c r="I39" s="41">
        <f t="shared" si="0"/>
        <v>27150</v>
      </c>
      <c r="J39"/>
      <c r="K39"/>
    </row>
    <row r="40" spans="1:11" s="21" customFormat="1" ht="27" customHeight="1">
      <c r="A40" s="64">
        <v>30</v>
      </c>
      <c r="B40" s="42">
        <v>2105.6039999999998</v>
      </c>
      <c r="C40" s="43" t="s">
        <v>186</v>
      </c>
      <c r="D40" s="42" t="s">
        <v>37</v>
      </c>
      <c r="E40" s="65">
        <v>13500</v>
      </c>
      <c r="F40" s="96">
        <f>7529</f>
        <v>7529</v>
      </c>
      <c r="G40" s="65">
        <f t="shared" ref="G40:G85" si="2">E40+F40</f>
        <v>21029</v>
      </c>
      <c r="H40" s="44">
        <v>1.8</v>
      </c>
      <c r="I40" s="41">
        <f t="shared" si="0"/>
        <v>37852.200000000004</v>
      </c>
      <c r="J40"/>
      <c r="K40"/>
    </row>
    <row r="41" spans="1:11" s="21" customFormat="1" ht="27" customHeight="1">
      <c r="A41" s="64">
        <v>31</v>
      </c>
      <c r="B41" s="42" t="s">
        <v>57</v>
      </c>
      <c r="C41" s="43" t="s">
        <v>58</v>
      </c>
      <c r="D41" s="42" t="s">
        <v>48</v>
      </c>
      <c r="E41" s="65">
        <v>5600</v>
      </c>
      <c r="F41" s="96">
        <f>2387</f>
        <v>2387</v>
      </c>
      <c r="G41" s="65">
        <f t="shared" si="2"/>
        <v>7987</v>
      </c>
      <c r="H41" s="44">
        <v>23</v>
      </c>
      <c r="I41" s="41">
        <f t="shared" si="0"/>
        <v>183701</v>
      </c>
      <c r="J41"/>
      <c r="K41"/>
    </row>
    <row r="42" spans="1:11" s="21" customFormat="1" ht="27" customHeight="1">
      <c r="A42" s="64">
        <v>32</v>
      </c>
      <c r="B42" s="42" t="s">
        <v>59</v>
      </c>
      <c r="C42" s="43" t="s">
        <v>60</v>
      </c>
      <c r="D42" s="42" t="s">
        <v>48</v>
      </c>
      <c r="E42" s="65">
        <v>45</v>
      </c>
      <c r="F42" s="96">
        <v>45</v>
      </c>
      <c r="G42" s="65">
        <f t="shared" si="2"/>
        <v>90</v>
      </c>
      <c r="H42" s="44">
        <v>38</v>
      </c>
      <c r="I42" s="41">
        <f t="shared" si="0"/>
        <v>3420</v>
      </c>
      <c r="J42"/>
      <c r="K42"/>
    </row>
    <row r="43" spans="1:11" s="21" customFormat="1" ht="27" customHeight="1">
      <c r="A43" s="64">
        <v>33</v>
      </c>
      <c r="B43" s="42" t="s">
        <v>61</v>
      </c>
      <c r="C43" s="43" t="s">
        <v>62</v>
      </c>
      <c r="D43" s="42" t="s">
        <v>63</v>
      </c>
      <c r="E43" s="65">
        <f>789+225</f>
        <v>1014</v>
      </c>
      <c r="F43" s="96">
        <f>537</f>
        <v>537</v>
      </c>
      <c r="G43" s="65">
        <f t="shared" si="2"/>
        <v>1551</v>
      </c>
      <c r="H43" s="44">
        <v>2.7</v>
      </c>
      <c r="I43" s="41">
        <f t="shared" si="0"/>
        <v>4187.7000000000007</v>
      </c>
      <c r="J43"/>
      <c r="K43"/>
    </row>
    <row r="44" spans="1:11" s="21" customFormat="1" ht="27" customHeight="1">
      <c r="A44" s="64">
        <v>34</v>
      </c>
      <c r="B44" s="42" t="s">
        <v>64</v>
      </c>
      <c r="C44" s="43" t="s">
        <v>65</v>
      </c>
      <c r="D44" s="42" t="s">
        <v>63</v>
      </c>
      <c r="E44" s="65">
        <f>592+337</f>
        <v>929</v>
      </c>
      <c r="F44" s="96">
        <v>805</v>
      </c>
      <c r="G44" s="65">
        <f t="shared" si="2"/>
        <v>1734</v>
      </c>
      <c r="H44" s="44">
        <v>2.6</v>
      </c>
      <c r="I44" s="41">
        <f t="shared" si="0"/>
        <v>4508.4000000000005</v>
      </c>
      <c r="J44"/>
      <c r="K44"/>
    </row>
    <row r="45" spans="1:11" s="21" customFormat="1" ht="27" customHeight="1">
      <c r="A45" s="64">
        <v>35</v>
      </c>
      <c r="B45" s="42" t="s">
        <v>66</v>
      </c>
      <c r="C45" s="43" t="s">
        <v>67</v>
      </c>
      <c r="D45" s="42" t="s">
        <v>68</v>
      </c>
      <c r="E45" s="65">
        <v>840</v>
      </c>
      <c r="F45" s="96">
        <v>650</v>
      </c>
      <c r="G45" s="65">
        <f t="shared" si="2"/>
        <v>1490</v>
      </c>
      <c r="H45" s="44">
        <v>74</v>
      </c>
      <c r="I45" s="41">
        <f t="shared" si="0"/>
        <v>110260</v>
      </c>
      <c r="J45"/>
      <c r="K45"/>
    </row>
    <row r="46" spans="1:11" s="21" customFormat="1" ht="27" customHeight="1">
      <c r="A46" s="64">
        <v>36</v>
      </c>
      <c r="B46" s="42" t="s">
        <v>69</v>
      </c>
      <c r="C46" s="43" t="s">
        <v>70</v>
      </c>
      <c r="D46" s="42" t="s">
        <v>68</v>
      </c>
      <c r="E46" s="65">
        <v>1225</v>
      </c>
      <c r="F46" s="96">
        <v>650</v>
      </c>
      <c r="G46" s="65">
        <f t="shared" si="2"/>
        <v>1875</v>
      </c>
      <c r="H46" s="44">
        <v>70</v>
      </c>
      <c r="I46" s="41">
        <f t="shared" si="0"/>
        <v>131250</v>
      </c>
      <c r="J46"/>
      <c r="K46"/>
    </row>
    <row r="47" spans="1:11" s="21" customFormat="1" ht="27" customHeight="1">
      <c r="A47" s="64">
        <v>37</v>
      </c>
      <c r="B47" s="42">
        <v>2401.5149999999999</v>
      </c>
      <c r="C47" s="43" t="s">
        <v>187</v>
      </c>
      <c r="D47" s="42" t="s">
        <v>71</v>
      </c>
      <c r="E47" s="65">
        <v>1925</v>
      </c>
      <c r="F47" s="96"/>
      <c r="G47" s="65">
        <f t="shared" si="2"/>
        <v>1925</v>
      </c>
      <c r="H47" s="46">
        <v>6.3</v>
      </c>
      <c r="I47" s="47">
        <f t="shared" si="0"/>
        <v>12127.5</v>
      </c>
      <c r="J47"/>
      <c r="K47"/>
    </row>
    <row r="48" spans="1:11" s="21" customFormat="1" ht="27" customHeight="1">
      <c r="A48" s="64">
        <v>38</v>
      </c>
      <c r="B48" s="42" t="s">
        <v>72</v>
      </c>
      <c r="C48" s="43" t="s">
        <v>73</v>
      </c>
      <c r="D48" s="42" t="s">
        <v>48</v>
      </c>
      <c r="E48" s="65">
        <v>200</v>
      </c>
      <c r="F48" s="96">
        <v>50</v>
      </c>
      <c r="G48" s="65">
        <f t="shared" si="2"/>
        <v>250</v>
      </c>
      <c r="H48" s="44">
        <v>95</v>
      </c>
      <c r="I48" s="41">
        <f t="shared" si="0"/>
        <v>23750</v>
      </c>
      <c r="J48"/>
      <c r="K48"/>
    </row>
    <row r="49" spans="1:11" s="21" customFormat="1" ht="27" customHeight="1" thickBot="1">
      <c r="A49" s="63" t="s">
        <v>8</v>
      </c>
      <c r="B49" s="38" t="s">
        <v>9</v>
      </c>
      <c r="C49" s="37" t="s">
        <v>10</v>
      </c>
      <c r="D49" s="38" t="s">
        <v>11</v>
      </c>
      <c r="E49" s="63" t="s">
        <v>162</v>
      </c>
      <c r="F49" s="94" t="s">
        <v>163</v>
      </c>
      <c r="G49" s="63" t="s">
        <v>13</v>
      </c>
      <c r="H49" s="37" t="s">
        <v>12</v>
      </c>
      <c r="I49" s="37" t="s">
        <v>137</v>
      </c>
      <c r="J49"/>
      <c r="K49"/>
    </row>
    <row r="50" spans="1:11" s="21" customFormat="1" ht="27" customHeight="1">
      <c r="A50" s="64">
        <v>39</v>
      </c>
      <c r="B50" s="42">
        <v>2502.5410000000002</v>
      </c>
      <c r="C50" s="43" t="s">
        <v>188</v>
      </c>
      <c r="D50" s="42" t="s">
        <v>20</v>
      </c>
      <c r="E50" s="65">
        <v>2900</v>
      </c>
      <c r="F50" s="96">
        <v>535</v>
      </c>
      <c r="G50" s="65">
        <v>3325</v>
      </c>
      <c r="H50" s="44">
        <v>7.3</v>
      </c>
      <c r="I50" s="41">
        <f t="shared" ref="I50:I64" si="3">G50*H50</f>
        <v>24272.5</v>
      </c>
      <c r="J50"/>
      <c r="K50"/>
    </row>
    <row r="51" spans="1:11" s="21" customFormat="1" ht="27" customHeight="1">
      <c r="A51" s="64">
        <v>40</v>
      </c>
      <c r="B51" s="42">
        <v>2503.511</v>
      </c>
      <c r="C51" s="43" t="s">
        <v>74</v>
      </c>
      <c r="D51" s="42" t="s">
        <v>20</v>
      </c>
      <c r="E51" s="65">
        <v>590</v>
      </c>
      <c r="F51" s="96">
        <v>212</v>
      </c>
      <c r="G51" s="65">
        <f t="shared" si="2"/>
        <v>802</v>
      </c>
      <c r="H51" s="44">
        <v>30</v>
      </c>
      <c r="I51" s="41">
        <f t="shared" si="3"/>
        <v>24060</v>
      </c>
      <c r="J51"/>
      <c r="K51"/>
    </row>
    <row r="52" spans="1:11" s="21" customFormat="1" ht="27" customHeight="1">
      <c r="A52" s="64">
        <v>41</v>
      </c>
      <c r="B52" s="42">
        <v>2503.511</v>
      </c>
      <c r="C52" s="43" t="s">
        <v>189</v>
      </c>
      <c r="D52" s="42" t="s">
        <v>20</v>
      </c>
      <c r="E52" s="65">
        <v>195</v>
      </c>
      <c r="F52" s="96"/>
      <c r="G52" s="65">
        <f t="shared" si="2"/>
        <v>195</v>
      </c>
      <c r="H52" s="44">
        <v>33</v>
      </c>
      <c r="I52" s="41">
        <f t="shared" si="3"/>
        <v>6435</v>
      </c>
      <c r="J52"/>
      <c r="K52"/>
    </row>
    <row r="53" spans="1:11" s="21" customFormat="1" ht="27" customHeight="1">
      <c r="A53" s="64">
        <v>42</v>
      </c>
      <c r="B53" s="42">
        <v>2503.511</v>
      </c>
      <c r="C53" s="43" t="s">
        <v>75</v>
      </c>
      <c r="D53" s="42" t="s">
        <v>20</v>
      </c>
      <c r="E53" s="65">
        <v>355</v>
      </c>
      <c r="F53" s="96"/>
      <c r="G53" s="65">
        <f t="shared" si="2"/>
        <v>355</v>
      </c>
      <c r="H53" s="44">
        <v>36</v>
      </c>
      <c r="I53" s="41">
        <f t="shared" si="3"/>
        <v>12780</v>
      </c>
      <c r="J53"/>
      <c r="K53"/>
    </row>
    <row r="54" spans="1:11" s="21" customFormat="1" ht="27" customHeight="1">
      <c r="A54" s="64">
        <v>43</v>
      </c>
      <c r="B54" s="42">
        <v>2503.511</v>
      </c>
      <c r="C54" s="43" t="s">
        <v>76</v>
      </c>
      <c r="D54" s="42" t="s">
        <v>20</v>
      </c>
      <c r="E54" s="65">
        <v>615</v>
      </c>
      <c r="F54" s="96"/>
      <c r="G54" s="65">
        <f t="shared" si="2"/>
        <v>615</v>
      </c>
      <c r="H54" s="44">
        <v>44</v>
      </c>
      <c r="I54" s="41">
        <f t="shared" si="3"/>
        <v>27060</v>
      </c>
      <c r="J54"/>
      <c r="K54"/>
    </row>
    <row r="55" spans="1:11" s="21" customFormat="1" ht="27" customHeight="1">
      <c r="A55" s="64">
        <v>44</v>
      </c>
      <c r="B55" s="42">
        <v>2503.511</v>
      </c>
      <c r="C55" s="43" t="s">
        <v>77</v>
      </c>
      <c r="D55" s="42" t="s">
        <v>20</v>
      </c>
      <c r="E55" s="65">
        <v>85</v>
      </c>
      <c r="F55" s="96"/>
      <c r="G55" s="65">
        <f t="shared" si="2"/>
        <v>85</v>
      </c>
      <c r="H55" s="44">
        <v>59</v>
      </c>
      <c r="I55" s="41">
        <f t="shared" si="3"/>
        <v>5015</v>
      </c>
      <c r="J55"/>
      <c r="K55"/>
    </row>
    <row r="56" spans="1:11" s="21" customFormat="1" ht="27" customHeight="1">
      <c r="A56" s="64">
        <v>45</v>
      </c>
      <c r="B56" s="42">
        <v>2503.511</v>
      </c>
      <c r="C56" s="43" t="s">
        <v>190</v>
      </c>
      <c r="D56" s="42" t="s">
        <v>20</v>
      </c>
      <c r="E56" s="65">
        <v>170</v>
      </c>
      <c r="F56" s="96"/>
      <c r="G56" s="65">
        <f t="shared" si="2"/>
        <v>170</v>
      </c>
      <c r="H56" s="44">
        <v>87</v>
      </c>
      <c r="I56" s="41">
        <f t="shared" si="3"/>
        <v>14790</v>
      </c>
      <c r="J56"/>
      <c r="K56"/>
    </row>
    <row r="57" spans="1:11" s="21" customFormat="1" ht="27" customHeight="1">
      <c r="A57" s="64">
        <v>46</v>
      </c>
      <c r="B57" s="42" t="s">
        <v>78</v>
      </c>
      <c r="C57" s="43" t="s">
        <v>79</v>
      </c>
      <c r="D57" s="42" t="s">
        <v>20</v>
      </c>
      <c r="E57" s="65">
        <v>545</v>
      </c>
      <c r="F57" s="96"/>
      <c r="G57" s="65">
        <f t="shared" si="2"/>
        <v>545</v>
      </c>
      <c r="H57" s="44">
        <v>36</v>
      </c>
      <c r="I57" s="41">
        <f t="shared" si="3"/>
        <v>19620</v>
      </c>
      <c r="J57"/>
      <c r="K57"/>
    </row>
    <row r="58" spans="1:11" ht="27" customHeight="1">
      <c r="A58" s="64">
        <v>47</v>
      </c>
      <c r="B58" s="42">
        <v>2503.5149999999999</v>
      </c>
      <c r="C58" s="43" t="s">
        <v>191</v>
      </c>
      <c r="D58" s="42" t="s">
        <v>41</v>
      </c>
      <c r="E58" s="65">
        <v>1</v>
      </c>
      <c r="F58" s="96"/>
      <c r="G58" s="65">
        <f t="shared" si="2"/>
        <v>1</v>
      </c>
      <c r="H58" s="44">
        <v>2000</v>
      </c>
      <c r="I58" s="41">
        <f t="shared" si="3"/>
        <v>2000</v>
      </c>
      <c r="J58"/>
      <c r="K58"/>
    </row>
    <row r="59" spans="1:11" s="21" customFormat="1" ht="27" customHeight="1">
      <c r="A59" s="64">
        <v>48</v>
      </c>
      <c r="B59" s="42">
        <v>2503.6019999999999</v>
      </c>
      <c r="C59" s="43" t="s">
        <v>80</v>
      </c>
      <c r="D59" s="42" t="s">
        <v>41</v>
      </c>
      <c r="E59" s="65">
        <v>7</v>
      </c>
      <c r="F59" s="96"/>
      <c r="G59" s="65">
        <v>4</v>
      </c>
      <c r="H59" s="44">
        <v>800</v>
      </c>
      <c r="I59" s="44">
        <f t="shared" si="3"/>
        <v>3200</v>
      </c>
      <c r="J59"/>
      <c r="K59"/>
    </row>
    <row r="60" spans="1:11" s="21" customFormat="1" ht="27" customHeight="1">
      <c r="A60" s="64">
        <v>49</v>
      </c>
      <c r="B60" s="42" t="s">
        <v>81</v>
      </c>
      <c r="C60" s="43" t="s">
        <v>82</v>
      </c>
      <c r="D60" s="42" t="s">
        <v>41</v>
      </c>
      <c r="E60" s="65">
        <v>3</v>
      </c>
      <c r="F60" s="96"/>
      <c r="G60" s="65">
        <f t="shared" si="2"/>
        <v>3</v>
      </c>
      <c r="H60" s="44">
        <v>450</v>
      </c>
      <c r="I60" s="44">
        <f t="shared" si="3"/>
        <v>1350</v>
      </c>
      <c r="J60"/>
      <c r="K60"/>
    </row>
    <row r="61" spans="1:11" s="21" customFormat="1" ht="27" customHeight="1">
      <c r="A61" s="64">
        <v>50</v>
      </c>
      <c r="B61" s="42" t="s">
        <v>192</v>
      </c>
      <c r="C61" s="43" t="s">
        <v>193</v>
      </c>
      <c r="D61" s="42" t="s">
        <v>20</v>
      </c>
      <c r="E61" s="65">
        <v>75</v>
      </c>
      <c r="F61" s="96"/>
      <c r="G61" s="65">
        <f t="shared" si="2"/>
        <v>75</v>
      </c>
      <c r="H61" s="44">
        <v>27</v>
      </c>
      <c r="I61" s="44">
        <f t="shared" si="3"/>
        <v>2025</v>
      </c>
      <c r="J61"/>
      <c r="K61"/>
    </row>
    <row r="62" spans="1:11" s="21" customFormat="1" ht="27" customHeight="1">
      <c r="A62" s="64">
        <v>51</v>
      </c>
      <c r="B62" s="42" t="s">
        <v>194</v>
      </c>
      <c r="C62" s="43" t="s">
        <v>195</v>
      </c>
      <c r="D62" s="42" t="s">
        <v>20</v>
      </c>
      <c r="E62" s="65">
        <v>500</v>
      </c>
      <c r="F62" s="96"/>
      <c r="G62" s="65">
        <f t="shared" si="2"/>
        <v>500</v>
      </c>
      <c r="H62" s="44">
        <v>50</v>
      </c>
      <c r="I62" s="44">
        <f t="shared" si="3"/>
        <v>25000</v>
      </c>
      <c r="J62"/>
      <c r="K62"/>
    </row>
    <row r="63" spans="1:11" s="21" customFormat="1" ht="27" customHeight="1">
      <c r="A63" s="64">
        <v>52</v>
      </c>
      <c r="B63" s="42" t="s">
        <v>196</v>
      </c>
      <c r="C63" s="43" t="s">
        <v>197</v>
      </c>
      <c r="D63" s="42" t="s">
        <v>41</v>
      </c>
      <c r="E63" s="65">
        <v>1</v>
      </c>
      <c r="F63" s="96"/>
      <c r="G63" s="65">
        <f t="shared" si="2"/>
        <v>1</v>
      </c>
      <c r="H63" s="44">
        <v>2000</v>
      </c>
      <c r="I63" s="44">
        <f t="shared" si="3"/>
        <v>2000</v>
      </c>
      <c r="J63"/>
      <c r="K63"/>
    </row>
    <row r="64" spans="1:11" s="21" customFormat="1" ht="27" customHeight="1">
      <c r="A64" s="64">
        <v>53</v>
      </c>
      <c r="B64" s="42" t="s">
        <v>83</v>
      </c>
      <c r="C64" s="43" t="s">
        <v>84</v>
      </c>
      <c r="D64" s="42" t="s">
        <v>41</v>
      </c>
      <c r="E64" s="65">
        <v>1</v>
      </c>
      <c r="F64" s="96"/>
      <c r="G64" s="65">
        <f t="shared" si="2"/>
        <v>1</v>
      </c>
      <c r="H64" s="44">
        <v>4900</v>
      </c>
      <c r="I64" s="44">
        <f t="shared" si="3"/>
        <v>4900</v>
      </c>
      <c r="J64"/>
      <c r="K64"/>
    </row>
    <row r="65" spans="1:11" s="21" customFormat="1" ht="27" customHeight="1">
      <c r="A65" s="64">
        <v>54</v>
      </c>
      <c r="B65" s="42" t="s">
        <v>198</v>
      </c>
      <c r="C65" s="43" t="s">
        <v>199</v>
      </c>
      <c r="D65" s="42" t="s">
        <v>41</v>
      </c>
      <c r="E65" s="65">
        <v>8</v>
      </c>
      <c r="F65" s="96"/>
      <c r="G65" s="65">
        <v>6</v>
      </c>
      <c r="H65" s="44">
        <v>1400</v>
      </c>
      <c r="I65" s="44">
        <f>+G65*H65</f>
        <v>8400</v>
      </c>
      <c r="J65"/>
      <c r="K65"/>
    </row>
    <row r="66" spans="1:11" s="21" customFormat="1" ht="27" customHeight="1">
      <c r="A66" s="64">
        <v>55</v>
      </c>
      <c r="B66" s="42" t="s">
        <v>200</v>
      </c>
      <c r="C66" s="43" t="s">
        <v>201</v>
      </c>
      <c r="D66" s="42" t="s">
        <v>41</v>
      </c>
      <c r="E66" s="65">
        <v>600</v>
      </c>
      <c r="F66" s="96"/>
      <c r="G66" s="65">
        <v>2</v>
      </c>
      <c r="H66" s="44">
        <v>1900</v>
      </c>
      <c r="I66" s="44">
        <f t="shared" ref="I66:I90" si="4">G66*H66</f>
        <v>3800</v>
      </c>
      <c r="J66"/>
      <c r="K66"/>
    </row>
    <row r="67" spans="1:11" s="21" customFormat="1" ht="27" customHeight="1">
      <c r="A67" s="64">
        <v>56</v>
      </c>
      <c r="B67" s="42">
        <v>2504.6030000000001</v>
      </c>
      <c r="C67" s="43" t="s">
        <v>202</v>
      </c>
      <c r="D67" s="42" t="s">
        <v>20</v>
      </c>
      <c r="E67" s="65">
        <v>325</v>
      </c>
      <c r="F67" s="96"/>
      <c r="G67" s="65">
        <f t="shared" si="2"/>
        <v>325</v>
      </c>
      <c r="H67" s="44">
        <v>7</v>
      </c>
      <c r="I67" s="44">
        <f t="shared" si="4"/>
        <v>2275</v>
      </c>
      <c r="J67"/>
      <c r="K67"/>
    </row>
    <row r="68" spans="1:11" s="21" customFormat="1" ht="27" customHeight="1">
      <c r="A68" s="64">
        <v>57</v>
      </c>
      <c r="B68" s="42" t="s">
        <v>203</v>
      </c>
      <c r="C68" s="43" t="s">
        <v>204</v>
      </c>
      <c r="D68" s="42" t="s">
        <v>20</v>
      </c>
      <c r="E68" s="65">
        <v>50</v>
      </c>
      <c r="F68" s="96"/>
      <c r="G68" s="65">
        <f t="shared" si="2"/>
        <v>50</v>
      </c>
      <c r="H68" s="44">
        <v>55</v>
      </c>
      <c r="I68" s="44">
        <f t="shared" si="4"/>
        <v>2750</v>
      </c>
      <c r="J68"/>
      <c r="K68"/>
    </row>
    <row r="69" spans="1:11" s="21" customFormat="1" ht="27" customHeight="1">
      <c r="A69" s="64">
        <v>58</v>
      </c>
      <c r="B69" s="42" t="s">
        <v>85</v>
      </c>
      <c r="C69" s="43" t="s">
        <v>86</v>
      </c>
      <c r="D69" s="42" t="s">
        <v>20</v>
      </c>
      <c r="E69" s="65">
        <v>540</v>
      </c>
      <c r="F69" s="96"/>
      <c r="G69" s="65">
        <v>360</v>
      </c>
      <c r="H69" s="44">
        <v>48</v>
      </c>
      <c r="I69" s="44">
        <f t="shared" si="4"/>
        <v>17280</v>
      </c>
      <c r="J69"/>
      <c r="K69"/>
    </row>
    <row r="70" spans="1:11" s="21" customFormat="1" ht="27" customHeight="1">
      <c r="A70" s="64">
        <v>59</v>
      </c>
      <c r="B70" s="42" t="s">
        <v>87</v>
      </c>
      <c r="C70" s="43" t="s">
        <v>88</v>
      </c>
      <c r="D70" s="42" t="s">
        <v>20</v>
      </c>
      <c r="E70" s="65">
        <v>600</v>
      </c>
      <c r="F70" s="96"/>
      <c r="G70" s="65">
        <v>390</v>
      </c>
      <c r="H70" s="44">
        <v>58</v>
      </c>
      <c r="I70" s="44">
        <f t="shared" si="4"/>
        <v>22620</v>
      </c>
      <c r="J70"/>
      <c r="K70"/>
    </row>
    <row r="71" spans="1:11" s="21" customFormat="1" ht="27" customHeight="1">
      <c r="A71" s="64">
        <v>60</v>
      </c>
      <c r="B71" s="42" t="s">
        <v>205</v>
      </c>
      <c r="C71" s="43" t="s">
        <v>206</v>
      </c>
      <c r="D71" s="42" t="s">
        <v>20</v>
      </c>
      <c r="E71" s="65">
        <v>8</v>
      </c>
      <c r="F71" s="96"/>
      <c r="G71" s="65">
        <v>1063</v>
      </c>
      <c r="H71" s="44">
        <v>63</v>
      </c>
      <c r="I71" s="44">
        <f t="shared" si="4"/>
        <v>66969</v>
      </c>
      <c r="J71"/>
      <c r="K71"/>
    </row>
    <row r="72" spans="1:11" s="21" customFormat="1" ht="27" customHeight="1">
      <c r="A72" s="64">
        <v>61</v>
      </c>
      <c r="B72" s="42" t="s">
        <v>207</v>
      </c>
      <c r="C72" s="43" t="s">
        <v>208</v>
      </c>
      <c r="D72" s="42" t="s">
        <v>41</v>
      </c>
      <c r="E72" s="65">
        <v>1</v>
      </c>
      <c r="F72" s="96"/>
      <c r="G72" s="65">
        <f t="shared" si="2"/>
        <v>1</v>
      </c>
      <c r="H72" s="44">
        <v>550</v>
      </c>
      <c r="I72" s="44">
        <f t="shared" si="4"/>
        <v>550</v>
      </c>
      <c r="J72"/>
      <c r="K72"/>
    </row>
    <row r="73" spans="1:11" s="21" customFormat="1" ht="27" customHeight="1">
      <c r="A73" s="64">
        <v>62</v>
      </c>
      <c r="B73" s="42" t="s">
        <v>89</v>
      </c>
      <c r="C73" s="43" t="s">
        <v>90</v>
      </c>
      <c r="D73" s="42" t="s">
        <v>20</v>
      </c>
      <c r="E73" s="65">
        <v>235</v>
      </c>
      <c r="F73" s="96"/>
      <c r="G73" s="65">
        <f t="shared" si="2"/>
        <v>235</v>
      </c>
      <c r="H73" s="44">
        <v>18</v>
      </c>
      <c r="I73" s="44">
        <f t="shared" si="4"/>
        <v>4230</v>
      </c>
      <c r="J73"/>
      <c r="K73"/>
    </row>
    <row r="74" spans="1:11" s="21" customFormat="1" ht="27" customHeight="1">
      <c r="A74" s="64">
        <v>63</v>
      </c>
      <c r="B74" s="42">
        <v>2506.502</v>
      </c>
      <c r="C74" s="43" t="s">
        <v>209</v>
      </c>
      <c r="D74" s="42" t="s">
        <v>41</v>
      </c>
      <c r="E74" s="65">
        <v>1</v>
      </c>
      <c r="F74" s="96">
        <v>2</v>
      </c>
      <c r="G74" s="65">
        <f t="shared" si="2"/>
        <v>3</v>
      </c>
      <c r="H74" s="44">
        <v>1100</v>
      </c>
      <c r="I74" s="44">
        <f t="shared" si="4"/>
        <v>3300</v>
      </c>
      <c r="J74"/>
      <c r="K74"/>
    </row>
    <row r="75" spans="1:11" s="21" customFormat="1" ht="27" customHeight="1">
      <c r="A75" s="64">
        <v>64</v>
      </c>
      <c r="B75" s="42">
        <v>2506.502</v>
      </c>
      <c r="C75" s="43" t="s">
        <v>210</v>
      </c>
      <c r="D75" s="42" t="s">
        <v>41</v>
      </c>
      <c r="E75" s="65">
        <v>11</v>
      </c>
      <c r="F75" s="96">
        <v>1</v>
      </c>
      <c r="G75" s="65">
        <f t="shared" si="2"/>
        <v>12</v>
      </c>
      <c r="H75" s="44">
        <v>2100</v>
      </c>
      <c r="I75" s="44">
        <f t="shared" si="4"/>
        <v>25200</v>
      </c>
      <c r="J75"/>
      <c r="K75"/>
    </row>
    <row r="76" spans="1:11" s="21" customFormat="1" ht="27" customHeight="1">
      <c r="A76" s="64">
        <v>65</v>
      </c>
      <c r="B76" s="42">
        <v>2506.502</v>
      </c>
      <c r="C76" s="43" t="s">
        <v>211</v>
      </c>
      <c r="D76" s="42" t="s">
        <v>41</v>
      </c>
      <c r="E76" s="65">
        <v>6</v>
      </c>
      <c r="F76" s="96">
        <v>1</v>
      </c>
      <c r="G76" s="65">
        <f t="shared" si="2"/>
        <v>7</v>
      </c>
      <c r="H76" s="44">
        <v>3000</v>
      </c>
      <c r="I76" s="44">
        <f t="shared" si="4"/>
        <v>21000</v>
      </c>
      <c r="J76"/>
      <c r="K76"/>
    </row>
    <row r="77" spans="1:11" s="21" customFormat="1" ht="27" customHeight="1">
      <c r="A77" s="64">
        <v>66</v>
      </c>
      <c r="B77" s="42">
        <v>2506.502</v>
      </c>
      <c r="C77" s="43" t="s">
        <v>212</v>
      </c>
      <c r="D77" s="42" t="s">
        <v>41</v>
      </c>
      <c r="E77" s="65">
        <v>1</v>
      </c>
      <c r="F77" s="96"/>
      <c r="G77" s="65">
        <f t="shared" si="2"/>
        <v>1</v>
      </c>
      <c r="H77" s="44">
        <v>4300</v>
      </c>
      <c r="I77" s="44">
        <f t="shared" si="4"/>
        <v>4300</v>
      </c>
      <c r="J77"/>
      <c r="K77"/>
    </row>
    <row r="78" spans="1:11" s="21" customFormat="1" ht="27" customHeight="1">
      <c r="A78" s="64">
        <v>67</v>
      </c>
      <c r="B78" s="42">
        <v>2506.5210000000002</v>
      </c>
      <c r="C78" s="43" t="s">
        <v>91</v>
      </c>
      <c r="D78" s="42" t="s">
        <v>41</v>
      </c>
      <c r="E78" s="65">
        <v>20</v>
      </c>
      <c r="F78" s="96">
        <v>4</v>
      </c>
      <c r="G78" s="65">
        <v>23</v>
      </c>
      <c r="H78" s="44">
        <v>710</v>
      </c>
      <c r="I78" s="44">
        <f t="shared" si="4"/>
        <v>16330</v>
      </c>
      <c r="J78"/>
      <c r="K78"/>
    </row>
    <row r="79" spans="1:11" s="21" customFormat="1" ht="27" customHeight="1">
      <c r="A79" s="64">
        <v>68</v>
      </c>
      <c r="B79" s="42">
        <v>2506.5210000000002</v>
      </c>
      <c r="C79" s="43" t="s">
        <v>213</v>
      </c>
      <c r="D79" s="42" t="s">
        <v>41</v>
      </c>
      <c r="E79" s="65">
        <v>1</v>
      </c>
      <c r="F79" s="96"/>
      <c r="G79" s="65">
        <f t="shared" si="2"/>
        <v>1</v>
      </c>
      <c r="H79" s="44">
        <v>700</v>
      </c>
      <c r="I79" s="44">
        <f t="shared" si="4"/>
        <v>700</v>
      </c>
      <c r="J79"/>
      <c r="K79"/>
    </row>
    <row r="80" spans="1:11" s="21" customFormat="1" ht="27" customHeight="1">
      <c r="A80" s="64">
        <v>69</v>
      </c>
      <c r="B80" s="42" t="s">
        <v>92</v>
      </c>
      <c r="C80" s="43" t="s">
        <v>93</v>
      </c>
      <c r="D80" s="42" t="s">
        <v>41</v>
      </c>
      <c r="E80" s="65">
        <v>5</v>
      </c>
      <c r="F80" s="96"/>
      <c r="G80" s="65">
        <v>6</v>
      </c>
      <c r="H80" s="44">
        <v>500</v>
      </c>
      <c r="I80" s="44">
        <f t="shared" si="4"/>
        <v>3000</v>
      </c>
      <c r="J80"/>
      <c r="K80"/>
    </row>
    <row r="81" spans="1:11" s="21" customFormat="1" ht="27" customHeight="1">
      <c r="A81" s="64">
        <v>70</v>
      </c>
      <c r="B81" s="42" t="s">
        <v>94</v>
      </c>
      <c r="C81" s="43" t="s">
        <v>95</v>
      </c>
      <c r="D81" s="42" t="s">
        <v>41</v>
      </c>
      <c r="E81" s="65">
        <v>1</v>
      </c>
      <c r="F81" s="96"/>
      <c r="G81" s="65">
        <f t="shared" si="2"/>
        <v>1</v>
      </c>
      <c r="H81" s="44">
        <v>1700</v>
      </c>
      <c r="I81" s="44">
        <f t="shared" si="4"/>
        <v>1700</v>
      </c>
      <c r="J81"/>
      <c r="K81"/>
    </row>
    <row r="82" spans="1:11" s="21" customFormat="1" ht="27" customHeight="1">
      <c r="A82" s="64">
        <v>71</v>
      </c>
      <c r="B82" s="42">
        <v>2511.5010000000002</v>
      </c>
      <c r="C82" s="43" t="s">
        <v>97</v>
      </c>
      <c r="D82" s="42" t="s">
        <v>96</v>
      </c>
      <c r="E82" s="65">
        <v>14</v>
      </c>
      <c r="F82" s="96"/>
      <c r="G82" s="65">
        <f t="shared" si="2"/>
        <v>14</v>
      </c>
      <c r="H82" s="44">
        <v>35</v>
      </c>
      <c r="I82" s="44">
        <f t="shared" si="4"/>
        <v>490</v>
      </c>
      <c r="J82"/>
      <c r="K82"/>
    </row>
    <row r="83" spans="1:11" s="21" customFormat="1" ht="27" customHeight="1">
      <c r="A83" s="64">
        <v>72</v>
      </c>
      <c r="B83" s="42" t="s">
        <v>98</v>
      </c>
      <c r="C83" s="43" t="s">
        <v>99</v>
      </c>
      <c r="D83" s="42" t="s">
        <v>20</v>
      </c>
      <c r="E83" s="65"/>
      <c r="F83" s="96">
        <v>355</v>
      </c>
      <c r="G83" s="65">
        <f t="shared" si="2"/>
        <v>355</v>
      </c>
      <c r="H83" s="44">
        <v>21</v>
      </c>
      <c r="I83" s="44">
        <f t="shared" si="4"/>
        <v>7455</v>
      </c>
      <c r="J83"/>
      <c r="K83"/>
    </row>
    <row r="84" spans="1:11" s="21" customFormat="1" ht="27" customHeight="1">
      <c r="A84" s="64">
        <v>73</v>
      </c>
      <c r="B84" s="42" t="s">
        <v>100</v>
      </c>
      <c r="C84" s="43" t="s">
        <v>101</v>
      </c>
      <c r="D84" s="42" t="s">
        <v>20</v>
      </c>
      <c r="E84" s="65">
        <v>2050</v>
      </c>
      <c r="F84" s="96">
        <v>520</v>
      </c>
      <c r="G84" s="65">
        <f t="shared" si="2"/>
        <v>2570</v>
      </c>
      <c r="H84" s="44">
        <v>14.7</v>
      </c>
      <c r="I84" s="44">
        <f t="shared" si="4"/>
        <v>37779</v>
      </c>
      <c r="J84"/>
      <c r="K84"/>
    </row>
    <row r="85" spans="1:11" s="21" customFormat="1" ht="27" customHeight="1">
      <c r="A85" s="64">
        <v>74</v>
      </c>
      <c r="B85" s="42" t="s">
        <v>214</v>
      </c>
      <c r="C85" s="43" t="s">
        <v>215</v>
      </c>
      <c r="D85" s="42" t="s">
        <v>41</v>
      </c>
      <c r="E85" s="65">
        <v>4</v>
      </c>
      <c r="F85" s="96"/>
      <c r="G85" s="65">
        <f t="shared" si="2"/>
        <v>4</v>
      </c>
      <c r="H85" s="46">
        <v>1600</v>
      </c>
      <c r="I85" s="46">
        <f t="shared" si="4"/>
        <v>6400</v>
      </c>
      <c r="J85"/>
      <c r="K85"/>
    </row>
    <row r="86" spans="1:11" s="21" customFormat="1" ht="27" customHeight="1">
      <c r="A86" s="64">
        <v>75</v>
      </c>
      <c r="B86" s="48">
        <v>2545.5230000000001</v>
      </c>
      <c r="C86" s="43" t="s">
        <v>216</v>
      </c>
      <c r="D86" s="48" t="s">
        <v>20</v>
      </c>
      <c r="E86" s="65">
        <v>270</v>
      </c>
      <c r="F86" s="96"/>
      <c r="G86" s="65">
        <f>E86+F86</f>
        <v>270</v>
      </c>
      <c r="H86" s="44">
        <v>14.2</v>
      </c>
      <c r="I86" s="41">
        <f t="shared" si="4"/>
        <v>3834</v>
      </c>
      <c r="J86"/>
      <c r="K86"/>
    </row>
    <row r="87" spans="1:11" s="21" customFormat="1" ht="27" customHeight="1">
      <c r="A87" s="64">
        <v>76</v>
      </c>
      <c r="B87" s="48">
        <v>2545.5230000000001</v>
      </c>
      <c r="C87" s="43" t="s">
        <v>217</v>
      </c>
      <c r="D87" s="48" t="s">
        <v>20</v>
      </c>
      <c r="E87" s="65">
        <v>270</v>
      </c>
      <c r="F87" s="96"/>
      <c r="G87" s="65">
        <f>E87+F87</f>
        <v>270</v>
      </c>
      <c r="H87" s="44">
        <v>21</v>
      </c>
      <c r="I87" s="41">
        <f t="shared" si="4"/>
        <v>5670</v>
      </c>
      <c r="J87"/>
      <c r="K87"/>
    </row>
    <row r="88" spans="1:11" ht="27" customHeight="1">
      <c r="A88" s="64">
        <v>77</v>
      </c>
      <c r="B88" s="48">
        <v>2545.5230000000001</v>
      </c>
      <c r="C88" s="43" t="s">
        <v>218</v>
      </c>
      <c r="D88" s="48" t="s">
        <v>20</v>
      </c>
      <c r="E88" s="65">
        <v>460</v>
      </c>
      <c r="F88" s="96"/>
      <c r="G88" s="65">
        <f>E88+F88</f>
        <v>460</v>
      </c>
      <c r="H88" s="44">
        <v>14.7</v>
      </c>
      <c r="I88" s="41">
        <f t="shared" si="4"/>
        <v>6762</v>
      </c>
      <c r="J88"/>
      <c r="K88"/>
    </row>
    <row r="89" spans="1:11" s="21" customFormat="1" ht="27" customHeight="1">
      <c r="A89" s="64">
        <v>78</v>
      </c>
      <c r="B89" s="48" t="s">
        <v>219</v>
      </c>
      <c r="C89" s="43" t="s">
        <v>220</v>
      </c>
      <c r="D89" s="48" t="s">
        <v>20</v>
      </c>
      <c r="E89" s="65">
        <v>9092</v>
      </c>
      <c r="F89" s="96">
        <v>522</v>
      </c>
      <c r="G89" s="65">
        <f>E89+F89</f>
        <v>9614</v>
      </c>
      <c r="H89" s="44">
        <v>4.5</v>
      </c>
      <c r="I89" s="41">
        <f t="shared" si="4"/>
        <v>43263</v>
      </c>
      <c r="J89"/>
      <c r="K89"/>
    </row>
    <row r="90" spans="1:11" s="21" customFormat="1" ht="27" customHeight="1">
      <c r="A90" s="64">
        <v>79</v>
      </c>
      <c r="B90" s="42">
        <v>2550.5120000000002</v>
      </c>
      <c r="C90" s="43" t="s">
        <v>221</v>
      </c>
      <c r="D90" s="42" t="s">
        <v>41</v>
      </c>
      <c r="E90" s="65">
        <v>11</v>
      </c>
      <c r="F90" s="96"/>
      <c r="G90" s="65">
        <f t="shared" ref="G90:G128" si="5">E90+F90</f>
        <v>11</v>
      </c>
      <c r="H90" s="46">
        <v>670</v>
      </c>
      <c r="I90" s="47">
        <f t="shared" si="4"/>
        <v>7370</v>
      </c>
      <c r="J90"/>
      <c r="K90"/>
    </row>
    <row r="91" spans="1:11" s="22" customFormat="1" ht="27" customHeight="1" thickBot="1">
      <c r="A91" s="63" t="s">
        <v>8</v>
      </c>
      <c r="B91" s="38" t="s">
        <v>9</v>
      </c>
      <c r="C91" s="37" t="s">
        <v>10</v>
      </c>
      <c r="D91" s="38" t="s">
        <v>11</v>
      </c>
      <c r="E91" s="63" t="s">
        <v>162</v>
      </c>
      <c r="F91" s="94" t="s">
        <v>163</v>
      </c>
      <c r="G91" s="63" t="s">
        <v>13</v>
      </c>
      <c r="H91" s="37" t="s">
        <v>12</v>
      </c>
      <c r="I91" s="37" t="s">
        <v>137</v>
      </c>
      <c r="J91"/>
      <c r="K91"/>
    </row>
    <row r="92" spans="1:11" s="22" customFormat="1" ht="27" customHeight="1">
      <c r="A92" s="64">
        <v>80</v>
      </c>
      <c r="B92" s="42">
        <v>2550.5120000000002</v>
      </c>
      <c r="C92" s="43" t="s">
        <v>222</v>
      </c>
      <c r="D92" s="42" t="s">
        <v>41</v>
      </c>
      <c r="E92" s="65">
        <v>2</v>
      </c>
      <c r="F92" s="96"/>
      <c r="G92" s="65">
        <f t="shared" si="5"/>
        <v>2</v>
      </c>
      <c r="H92" s="46">
        <v>3600</v>
      </c>
      <c r="I92" s="47">
        <f t="shared" ref="I92:I128" si="6">G92*H92</f>
        <v>7200</v>
      </c>
      <c r="J92"/>
      <c r="K92"/>
    </row>
    <row r="93" spans="1:11" s="22" customFormat="1" ht="27" customHeight="1">
      <c r="A93" s="64">
        <v>81</v>
      </c>
      <c r="B93" s="42" t="s">
        <v>223</v>
      </c>
      <c r="C93" s="43" t="s">
        <v>224</v>
      </c>
      <c r="D93" s="42" t="s">
        <v>20</v>
      </c>
      <c r="E93" s="64">
        <v>2500</v>
      </c>
      <c r="F93" s="96">
        <v>950</v>
      </c>
      <c r="G93" s="65">
        <f t="shared" si="5"/>
        <v>3450</v>
      </c>
      <c r="H93" s="47">
        <v>1.7</v>
      </c>
      <c r="I93" s="47">
        <f t="shared" si="6"/>
        <v>5865</v>
      </c>
      <c r="J93"/>
      <c r="K93"/>
    </row>
    <row r="94" spans="1:11" s="22" customFormat="1" ht="27" customHeight="1">
      <c r="A94" s="64">
        <v>82</v>
      </c>
      <c r="B94" s="42">
        <v>2550.5320000000002</v>
      </c>
      <c r="C94" s="43" t="s">
        <v>225</v>
      </c>
      <c r="D94" s="42" t="s">
        <v>20</v>
      </c>
      <c r="E94" s="64">
        <v>6900</v>
      </c>
      <c r="F94" s="95">
        <v>2080</v>
      </c>
      <c r="G94" s="65">
        <f t="shared" si="5"/>
        <v>8980</v>
      </c>
      <c r="H94" s="47">
        <v>1.24</v>
      </c>
      <c r="I94" s="47">
        <f t="shared" si="6"/>
        <v>11135.2</v>
      </c>
      <c r="J94"/>
      <c r="K94"/>
    </row>
    <row r="95" spans="1:11" s="22" customFormat="1" ht="27" customHeight="1">
      <c r="A95" s="64">
        <v>83</v>
      </c>
      <c r="B95" s="42">
        <v>2550.5320000000002</v>
      </c>
      <c r="C95" s="43" t="s">
        <v>226</v>
      </c>
      <c r="D95" s="42" t="s">
        <v>20</v>
      </c>
      <c r="E95" s="64">
        <v>3625</v>
      </c>
      <c r="F95" s="95">
        <v>3400</v>
      </c>
      <c r="G95" s="65">
        <f t="shared" si="5"/>
        <v>7025</v>
      </c>
      <c r="H95" s="47">
        <v>0.94</v>
      </c>
      <c r="I95" s="47">
        <f t="shared" si="6"/>
        <v>6603.5</v>
      </c>
      <c r="J95"/>
      <c r="K95"/>
    </row>
    <row r="96" spans="1:11" s="22" customFormat="1" ht="27" customHeight="1">
      <c r="A96" s="64">
        <v>84</v>
      </c>
      <c r="B96" s="42">
        <v>2550.5320000000002</v>
      </c>
      <c r="C96" s="43" t="s">
        <v>227</v>
      </c>
      <c r="D96" s="42" t="s">
        <v>20</v>
      </c>
      <c r="E96" s="64">
        <v>1825</v>
      </c>
      <c r="F96" s="95"/>
      <c r="G96" s="65">
        <f t="shared" si="5"/>
        <v>1825</v>
      </c>
      <c r="H96" s="47">
        <v>1</v>
      </c>
      <c r="I96" s="47">
        <f t="shared" si="6"/>
        <v>1825</v>
      </c>
      <c r="J96"/>
      <c r="K96"/>
    </row>
    <row r="97" spans="1:11" s="22" customFormat="1" ht="27" customHeight="1">
      <c r="A97" s="64">
        <v>85</v>
      </c>
      <c r="B97" s="42" t="s">
        <v>102</v>
      </c>
      <c r="C97" s="43" t="s">
        <v>103</v>
      </c>
      <c r="D97" s="42" t="s">
        <v>41</v>
      </c>
      <c r="E97" s="65">
        <v>1</v>
      </c>
      <c r="F97" s="96"/>
      <c r="G97" s="65">
        <f t="shared" si="5"/>
        <v>1</v>
      </c>
      <c r="H97" s="46">
        <v>230</v>
      </c>
      <c r="I97" s="46">
        <f t="shared" si="6"/>
        <v>230</v>
      </c>
      <c r="J97"/>
      <c r="K97"/>
    </row>
    <row r="98" spans="1:11" s="22" customFormat="1" ht="27" customHeight="1">
      <c r="A98" s="64">
        <v>86</v>
      </c>
      <c r="B98" s="42">
        <v>2564.5369999999998</v>
      </c>
      <c r="C98" s="43" t="s">
        <v>228</v>
      </c>
      <c r="D98" s="42" t="s">
        <v>41</v>
      </c>
      <c r="E98" s="65">
        <v>1</v>
      </c>
      <c r="F98" s="96"/>
      <c r="G98" s="65">
        <f t="shared" si="5"/>
        <v>1</v>
      </c>
      <c r="H98" s="46">
        <v>230</v>
      </c>
      <c r="I98" s="46">
        <f t="shared" si="6"/>
        <v>230</v>
      </c>
      <c r="J98"/>
      <c r="K98"/>
    </row>
    <row r="99" spans="1:11" ht="27" customHeight="1">
      <c r="A99" s="64">
        <v>87</v>
      </c>
      <c r="B99" s="42">
        <v>2573.502</v>
      </c>
      <c r="C99" s="43" t="s">
        <v>104</v>
      </c>
      <c r="D99" s="42" t="s">
        <v>20</v>
      </c>
      <c r="E99" s="65">
        <v>250</v>
      </c>
      <c r="F99" s="96"/>
      <c r="G99" s="65">
        <f t="shared" si="5"/>
        <v>250</v>
      </c>
      <c r="H99" s="46">
        <v>3</v>
      </c>
      <c r="I99" s="46">
        <f t="shared" si="6"/>
        <v>750</v>
      </c>
      <c r="J99"/>
      <c r="K99"/>
    </row>
    <row r="100" spans="1:11" s="21" customFormat="1" ht="27" customHeight="1">
      <c r="A100" s="64">
        <v>88</v>
      </c>
      <c r="B100" s="49">
        <v>2573.5300000000002</v>
      </c>
      <c r="C100" s="43" t="s">
        <v>105</v>
      </c>
      <c r="D100" s="42" t="s">
        <v>41</v>
      </c>
      <c r="E100" s="65">
        <v>40</v>
      </c>
      <c r="F100" s="96">
        <v>10</v>
      </c>
      <c r="G100" s="65">
        <f t="shared" si="5"/>
        <v>50</v>
      </c>
      <c r="H100" s="46">
        <v>150</v>
      </c>
      <c r="I100" s="46">
        <f t="shared" si="6"/>
        <v>7500</v>
      </c>
      <c r="J100"/>
      <c r="K100"/>
    </row>
    <row r="101" spans="1:11" s="22" customFormat="1" ht="27" customHeight="1">
      <c r="A101" s="64">
        <v>89</v>
      </c>
      <c r="B101" s="49">
        <v>2573.54</v>
      </c>
      <c r="C101" s="43" t="s">
        <v>106</v>
      </c>
      <c r="D101" s="42" t="s">
        <v>20</v>
      </c>
      <c r="E101" s="65">
        <v>400</v>
      </c>
      <c r="F101" s="96"/>
      <c r="G101" s="65">
        <f t="shared" si="5"/>
        <v>400</v>
      </c>
      <c r="H101" s="46">
        <v>4</v>
      </c>
      <c r="I101" s="46">
        <f t="shared" si="6"/>
        <v>1600</v>
      </c>
      <c r="J101"/>
      <c r="K101"/>
    </row>
    <row r="102" spans="1:11" s="21" customFormat="1" ht="27" customHeight="1">
      <c r="A102" s="64">
        <v>90</v>
      </c>
      <c r="B102" s="49">
        <v>2573.5500000000002</v>
      </c>
      <c r="C102" s="43" t="s">
        <v>107</v>
      </c>
      <c r="D102" s="42" t="s">
        <v>15</v>
      </c>
      <c r="E102" s="65">
        <v>1</v>
      </c>
      <c r="F102" s="96"/>
      <c r="G102" s="65">
        <f t="shared" si="5"/>
        <v>1</v>
      </c>
      <c r="H102" s="46">
        <v>4000</v>
      </c>
      <c r="I102" s="46">
        <f t="shared" si="6"/>
        <v>4000</v>
      </c>
      <c r="J102"/>
      <c r="K102"/>
    </row>
    <row r="103" spans="1:11" s="21" customFormat="1" ht="27" customHeight="1">
      <c r="A103" s="64">
        <v>91</v>
      </c>
      <c r="B103" s="42">
        <v>2573.6039999999998</v>
      </c>
      <c r="C103" s="43" t="s">
        <v>229</v>
      </c>
      <c r="D103" s="42" t="s">
        <v>37</v>
      </c>
      <c r="E103" s="65">
        <v>1340</v>
      </c>
      <c r="F103" s="96"/>
      <c r="G103" s="65">
        <f t="shared" si="5"/>
        <v>1340</v>
      </c>
      <c r="H103" s="46">
        <v>7.5</v>
      </c>
      <c r="I103" s="46">
        <f t="shared" si="6"/>
        <v>10050</v>
      </c>
      <c r="J103"/>
      <c r="K103"/>
    </row>
    <row r="104" spans="1:11" s="21" customFormat="1" ht="27" customHeight="1">
      <c r="A104" s="64">
        <v>92</v>
      </c>
      <c r="B104" s="42" t="s">
        <v>108</v>
      </c>
      <c r="C104" s="43" t="s">
        <v>109</v>
      </c>
      <c r="D104" s="42" t="s">
        <v>23</v>
      </c>
      <c r="E104" s="65">
        <v>4</v>
      </c>
      <c r="F104" s="96"/>
      <c r="G104" s="65">
        <f t="shared" si="5"/>
        <v>4</v>
      </c>
      <c r="H104" s="46">
        <v>80</v>
      </c>
      <c r="I104" s="46">
        <f t="shared" si="6"/>
        <v>320</v>
      </c>
      <c r="J104"/>
      <c r="K104"/>
    </row>
    <row r="105" spans="1:11" s="21" customFormat="1" ht="27" customHeight="1">
      <c r="A105" s="64">
        <v>93</v>
      </c>
      <c r="B105" s="42">
        <v>2575.502</v>
      </c>
      <c r="C105" s="43" t="s">
        <v>110</v>
      </c>
      <c r="D105" s="42" t="s">
        <v>111</v>
      </c>
      <c r="E105" s="65">
        <v>450</v>
      </c>
      <c r="F105" s="96"/>
      <c r="G105" s="65">
        <f t="shared" si="5"/>
        <v>450</v>
      </c>
      <c r="H105" s="46">
        <v>2.9</v>
      </c>
      <c r="I105" s="46">
        <f t="shared" si="6"/>
        <v>1305</v>
      </c>
      <c r="J105"/>
      <c r="K105"/>
    </row>
    <row r="106" spans="1:11" s="21" customFormat="1" ht="27" customHeight="1">
      <c r="A106" s="64">
        <v>94</v>
      </c>
      <c r="B106" s="42" t="s">
        <v>112</v>
      </c>
      <c r="C106" s="43" t="s">
        <v>113</v>
      </c>
      <c r="D106" s="42" t="s">
        <v>37</v>
      </c>
      <c r="E106" s="65">
        <v>2400</v>
      </c>
      <c r="F106" s="96"/>
      <c r="G106" s="65">
        <f t="shared" si="5"/>
        <v>2400</v>
      </c>
      <c r="H106" s="46">
        <v>3.4</v>
      </c>
      <c r="I106" s="46">
        <f t="shared" si="6"/>
        <v>8160</v>
      </c>
      <c r="J106"/>
      <c r="K106"/>
    </row>
    <row r="107" spans="1:11" s="21" customFormat="1" ht="27" customHeight="1">
      <c r="A107" s="64">
        <v>95</v>
      </c>
      <c r="B107" s="42">
        <v>2575.5230000000001</v>
      </c>
      <c r="C107" s="43" t="s">
        <v>114</v>
      </c>
      <c r="D107" s="42" t="s">
        <v>37</v>
      </c>
      <c r="E107" s="65">
        <v>10800</v>
      </c>
      <c r="F107" s="96"/>
      <c r="G107" s="65">
        <f t="shared" si="5"/>
        <v>10800</v>
      </c>
      <c r="H107" s="46">
        <v>0.8</v>
      </c>
      <c r="I107" s="46">
        <f t="shared" si="6"/>
        <v>8640</v>
      </c>
      <c r="J107"/>
      <c r="K107"/>
    </row>
    <row r="108" spans="1:11" s="22" customFormat="1" ht="27" customHeight="1">
      <c r="A108" s="64">
        <v>96</v>
      </c>
      <c r="B108" s="42">
        <v>2575.5320000000002</v>
      </c>
      <c r="C108" s="43" t="s">
        <v>115</v>
      </c>
      <c r="D108" s="42" t="s">
        <v>111</v>
      </c>
      <c r="E108" s="65">
        <v>1600</v>
      </c>
      <c r="F108" s="96"/>
      <c r="G108" s="65">
        <f t="shared" si="5"/>
        <v>1600</v>
      </c>
      <c r="H108" s="46">
        <v>0.4</v>
      </c>
      <c r="I108" s="46">
        <f t="shared" si="6"/>
        <v>640</v>
      </c>
      <c r="J108"/>
      <c r="K108"/>
    </row>
    <row r="109" spans="1:11" s="22" customFormat="1" ht="27" customHeight="1">
      <c r="A109" s="64">
        <v>97</v>
      </c>
      <c r="B109" s="49">
        <v>2575.56</v>
      </c>
      <c r="C109" s="43" t="s">
        <v>116</v>
      </c>
      <c r="D109" s="42" t="s">
        <v>111</v>
      </c>
      <c r="E109" s="65">
        <v>1675</v>
      </c>
      <c r="F109" s="96"/>
      <c r="G109" s="65">
        <f t="shared" si="5"/>
        <v>1675</v>
      </c>
      <c r="H109" s="46">
        <v>1.55</v>
      </c>
      <c r="I109" s="46">
        <f t="shared" si="6"/>
        <v>2596.25</v>
      </c>
      <c r="J109"/>
      <c r="K109"/>
    </row>
    <row r="110" spans="1:11" s="21" customFormat="1" ht="27" customHeight="1">
      <c r="A110" s="64">
        <v>98</v>
      </c>
      <c r="B110" s="42">
        <v>2575.5720000000001</v>
      </c>
      <c r="C110" s="43" t="s">
        <v>117</v>
      </c>
      <c r="D110" s="42" t="s">
        <v>37</v>
      </c>
      <c r="E110" s="65">
        <v>10800</v>
      </c>
      <c r="F110" s="96"/>
      <c r="G110" s="65">
        <f t="shared" si="5"/>
        <v>10800</v>
      </c>
      <c r="H110" s="46">
        <v>1.1499999999999999</v>
      </c>
      <c r="I110" s="46">
        <f t="shared" si="6"/>
        <v>12419.999999999998</v>
      </c>
      <c r="J110"/>
      <c r="K110"/>
    </row>
    <row r="111" spans="1:11" s="21" customFormat="1" ht="27" customHeight="1">
      <c r="A111" s="64">
        <v>99</v>
      </c>
      <c r="B111" s="42" t="s">
        <v>118</v>
      </c>
      <c r="C111" s="43" t="s">
        <v>119</v>
      </c>
      <c r="D111" s="42" t="s">
        <v>41</v>
      </c>
      <c r="E111" s="65">
        <v>29</v>
      </c>
      <c r="F111" s="96"/>
      <c r="G111" s="65">
        <f>E111+F111</f>
        <v>29</v>
      </c>
      <c r="H111" s="46">
        <v>42</v>
      </c>
      <c r="I111" s="46">
        <f t="shared" si="6"/>
        <v>1218</v>
      </c>
      <c r="J111"/>
      <c r="K111"/>
    </row>
    <row r="112" spans="1:11" s="21" customFormat="1" ht="27" customHeight="1">
      <c r="A112" s="64">
        <v>100</v>
      </c>
      <c r="B112" s="42">
        <v>2582.502</v>
      </c>
      <c r="C112" s="43" t="s">
        <v>230</v>
      </c>
      <c r="D112" s="42" t="s">
        <v>71</v>
      </c>
      <c r="E112" s="65">
        <v>475</v>
      </c>
      <c r="F112" s="96"/>
      <c r="G112" s="65">
        <f t="shared" si="5"/>
        <v>475</v>
      </c>
      <c r="H112" s="46">
        <v>0.66</v>
      </c>
      <c r="I112" s="46">
        <f t="shared" si="6"/>
        <v>313.5</v>
      </c>
      <c r="J112"/>
      <c r="K112"/>
    </row>
    <row r="113" spans="1:11" s="21" customFormat="1" ht="27" customHeight="1">
      <c r="A113" s="64">
        <v>101</v>
      </c>
      <c r="B113" s="42" t="s">
        <v>120</v>
      </c>
      <c r="C113" s="43" t="s">
        <v>121</v>
      </c>
      <c r="D113" s="42" t="s">
        <v>20</v>
      </c>
      <c r="E113" s="65">
        <v>5500</v>
      </c>
      <c r="F113" s="96">
        <v>8050</v>
      </c>
      <c r="G113" s="65">
        <f t="shared" si="5"/>
        <v>13550</v>
      </c>
      <c r="H113" s="46">
        <v>0.31</v>
      </c>
      <c r="I113" s="46">
        <f t="shared" si="6"/>
        <v>4200.5</v>
      </c>
      <c r="J113"/>
      <c r="K113"/>
    </row>
    <row r="114" spans="1:11" s="21" customFormat="1" ht="27" customHeight="1">
      <c r="A114" s="64">
        <v>102</v>
      </c>
      <c r="B114" s="42" t="s">
        <v>122</v>
      </c>
      <c r="C114" s="43" t="s">
        <v>123</v>
      </c>
      <c r="D114" s="42" t="s">
        <v>20</v>
      </c>
      <c r="E114" s="65">
        <v>1150</v>
      </c>
      <c r="F114" s="96"/>
      <c r="G114" s="65">
        <f t="shared" si="5"/>
        <v>1150</v>
      </c>
      <c r="H114" s="46">
        <v>0.31</v>
      </c>
      <c r="I114" s="46">
        <f t="shared" si="6"/>
        <v>356.5</v>
      </c>
      <c r="J114"/>
      <c r="K114"/>
    </row>
    <row r="115" spans="1:11" s="21" customFormat="1" ht="27" customHeight="1">
      <c r="A115" s="64">
        <v>103</v>
      </c>
      <c r="B115" s="42" t="s">
        <v>124</v>
      </c>
      <c r="C115" s="43" t="s">
        <v>231</v>
      </c>
      <c r="D115" s="42" t="s">
        <v>20</v>
      </c>
      <c r="E115" s="65">
        <v>25</v>
      </c>
      <c r="F115" s="96"/>
      <c r="G115" s="65">
        <f t="shared" si="5"/>
        <v>25</v>
      </c>
      <c r="H115" s="46">
        <v>7.3</v>
      </c>
      <c r="I115" s="46">
        <f t="shared" si="6"/>
        <v>182.5</v>
      </c>
      <c r="J115"/>
      <c r="K115"/>
    </row>
    <row r="116" spans="1:11" s="21" customFormat="1" ht="27" customHeight="1">
      <c r="A116" s="64">
        <v>104</v>
      </c>
      <c r="B116" s="42" t="s">
        <v>232</v>
      </c>
      <c r="C116" s="45" t="s">
        <v>233</v>
      </c>
      <c r="D116" s="42" t="s">
        <v>41</v>
      </c>
      <c r="E116" s="65">
        <v>4</v>
      </c>
      <c r="F116" s="96">
        <v>6</v>
      </c>
      <c r="G116" s="65">
        <f t="shared" si="5"/>
        <v>10</v>
      </c>
      <c r="H116" s="46">
        <v>6200</v>
      </c>
      <c r="I116" s="46">
        <f t="shared" si="6"/>
        <v>62000</v>
      </c>
      <c r="J116"/>
      <c r="K116"/>
    </row>
    <row r="117" spans="1:11" s="21" customFormat="1" ht="27" customHeight="1">
      <c r="A117" s="64">
        <v>105</v>
      </c>
      <c r="B117" s="42" t="s">
        <v>234</v>
      </c>
      <c r="C117" s="45" t="s">
        <v>235</v>
      </c>
      <c r="D117" s="42" t="s">
        <v>41</v>
      </c>
      <c r="E117" s="65">
        <v>3</v>
      </c>
      <c r="F117" s="96"/>
      <c r="G117" s="65">
        <f t="shared" si="5"/>
        <v>3</v>
      </c>
      <c r="H117" s="46">
        <v>5000</v>
      </c>
      <c r="I117" s="46">
        <f t="shared" si="6"/>
        <v>15000</v>
      </c>
      <c r="J117"/>
      <c r="K117"/>
    </row>
    <row r="118" spans="1:11" s="21" customFormat="1" ht="27" customHeight="1">
      <c r="A118" s="64">
        <v>106</v>
      </c>
      <c r="B118" s="42" t="s">
        <v>126</v>
      </c>
      <c r="C118" s="45" t="s">
        <v>236</v>
      </c>
      <c r="D118" s="42" t="s">
        <v>41</v>
      </c>
      <c r="E118" s="65">
        <v>1</v>
      </c>
      <c r="F118" s="96"/>
      <c r="G118" s="65">
        <f t="shared" si="5"/>
        <v>1</v>
      </c>
      <c r="H118" s="46">
        <v>2500</v>
      </c>
      <c r="I118" s="46">
        <f t="shared" si="6"/>
        <v>2500</v>
      </c>
      <c r="J118"/>
      <c r="K118"/>
    </row>
    <row r="119" spans="1:11" s="21" customFormat="1" ht="27" customHeight="1">
      <c r="A119" s="64">
        <v>107</v>
      </c>
      <c r="B119" s="42" t="s">
        <v>127</v>
      </c>
      <c r="C119" s="45" t="s">
        <v>237</v>
      </c>
      <c r="D119" s="42" t="s">
        <v>41</v>
      </c>
      <c r="E119" s="65">
        <v>1</v>
      </c>
      <c r="F119" s="96"/>
      <c r="G119" s="65">
        <f t="shared" si="5"/>
        <v>1</v>
      </c>
      <c r="H119" s="46">
        <v>5000</v>
      </c>
      <c r="I119" s="46">
        <f t="shared" si="6"/>
        <v>5000</v>
      </c>
      <c r="J119"/>
      <c r="K119"/>
    </row>
    <row r="120" spans="1:11" s="21" customFormat="1" ht="27" customHeight="1">
      <c r="A120" s="64">
        <v>108</v>
      </c>
      <c r="B120" s="42" t="s">
        <v>128</v>
      </c>
      <c r="C120" s="45" t="s">
        <v>238</v>
      </c>
      <c r="D120" s="42" t="s">
        <v>41</v>
      </c>
      <c r="E120" s="65">
        <v>6</v>
      </c>
      <c r="F120" s="96"/>
      <c r="G120" s="65">
        <f t="shared" si="5"/>
        <v>6</v>
      </c>
      <c r="H120" s="46">
        <v>300</v>
      </c>
      <c r="I120" s="46">
        <f t="shared" si="6"/>
        <v>1800</v>
      </c>
      <c r="J120"/>
      <c r="K120"/>
    </row>
    <row r="121" spans="1:11" s="21" customFormat="1" ht="27" customHeight="1">
      <c r="A121" s="64">
        <v>109</v>
      </c>
      <c r="B121" s="42" t="s">
        <v>129</v>
      </c>
      <c r="C121" s="45" t="s">
        <v>239</v>
      </c>
      <c r="D121" s="42" t="s">
        <v>41</v>
      </c>
      <c r="E121" s="65">
        <v>4</v>
      </c>
      <c r="F121" s="96"/>
      <c r="G121" s="65">
        <f t="shared" si="5"/>
        <v>4</v>
      </c>
      <c r="H121" s="46">
        <v>300</v>
      </c>
      <c r="I121" s="46">
        <f t="shared" si="6"/>
        <v>1200</v>
      </c>
      <c r="J121"/>
      <c r="K121"/>
    </row>
    <row r="122" spans="1:11" s="21" customFormat="1" ht="27" customHeight="1">
      <c r="A122" s="64">
        <v>110</v>
      </c>
      <c r="B122" s="42" t="s">
        <v>130</v>
      </c>
      <c r="C122" s="45" t="s">
        <v>240</v>
      </c>
      <c r="D122" s="42" t="s">
        <v>41</v>
      </c>
      <c r="E122" s="65">
        <v>10</v>
      </c>
      <c r="F122" s="96"/>
      <c r="G122" s="65">
        <f t="shared" si="5"/>
        <v>10</v>
      </c>
      <c r="H122" s="46">
        <v>480</v>
      </c>
      <c r="I122" s="46">
        <f t="shared" si="6"/>
        <v>4800</v>
      </c>
      <c r="J122"/>
      <c r="K122"/>
    </row>
    <row r="123" spans="1:11" s="21" customFormat="1" ht="27" customHeight="1">
      <c r="A123" s="64">
        <v>111</v>
      </c>
      <c r="B123" s="42" t="s">
        <v>131</v>
      </c>
      <c r="C123" s="45" t="s">
        <v>241</v>
      </c>
      <c r="D123" s="42" t="s">
        <v>41</v>
      </c>
      <c r="E123" s="65">
        <v>10</v>
      </c>
      <c r="F123" s="96"/>
      <c r="G123" s="65">
        <f t="shared" si="5"/>
        <v>10</v>
      </c>
      <c r="H123" s="46">
        <v>160</v>
      </c>
      <c r="I123" s="46">
        <f t="shared" si="6"/>
        <v>1600</v>
      </c>
      <c r="J123"/>
      <c r="K123"/>
    </row>
    <row r="124" spans="1:11" s="21" customFormat="1" ht="27" customHeight="1">
      <c r="A124" s="64">
        <v>112</v>
      </c>
      <c r="B124" s="42" t="s">
        <v>132</v>
      </c>
      <c r="C124" s="45" t="s">
        <v>242</v>
      </c>
      <c r="D124" s="42" t="s">
        <v>125</v>
      </c>
      <c r="E124" s="65">
        <v>1</v>
      </c>
      <c r="F124" s="96">
        <v>1</v>
      </c>
      <c r="G124" s="65">
        <v>1</v>
      </c>
      <c r="H124" s="46">
        <v>35000</v>
      </c>
      <c r="I124" s="46">
        <f t="shared" si="6"/>
        <v>35000</v>
      </c>
      <c r="J124"/>
      <c r="K124"/>
    </row>
    <row r="125" spans="1:11" s="21" customFormat="1" ht="27" customHeight="1">
      <c r="A125" s="64">
        <v>113</v>
      </c>
      <c r="B125" s="42" t="s">
        <v>133</v>
      </c>
      <c r="C125" s="45" t="s">
        <v>243</v>
      </c>
      <c r="D125" s="42" t="s">
        <v>125</v>
      </c>
      <c r="E125" s="65">
        <v>1</v>
      </c>
      <c r="F125" s="96">
        <v>1</v>
      </c>
      <c r="G125" s="65">
        <v>1</v>
      </c>
      <c r="H125" s="46">
        <v>12000</v>
      </c>
      <c r="I125" s="46">
        <f t="shared" si="6"/>
        <v>12000</v>
      </c>
      <c r="J125"/>
      <c r="K125"/>
    </row>
    <row r="126" spans="1:11" s="21" customFormat="1" ht="27" customHeight="1">
      <c r="A126" s="64">
        <v>114</v>
      </c>
      <c r="B126" s="42" t="s">
        <v>134</v>
      </c>
      <c r="C126" s="45" t="s">
        <v>244</v>
      </c>
      <c r="D126" s="42" t="s">
        <v>125</v>
      </c>
      <c r="E126" s="65">
        <v>1</v>
      </c>
      <c r="F126" s="96">
        <v>1</v>
      </c>
      <c r="G126" s="65">
        <v>1</v>
      </c>
      <c r="H126" s="46">
        <v>50000</v>
      </c>
      <c r="I126" s="46">
        <f t="shared" si="6"/>
        <v>50000</v>
      </c>
      <c r="J126"/>
      <c r="K126"/>
    </row>
    <row r="127" spans="1:11" s="21" customFormat="1" ht="27" customHeight="1">
      <c r="A127" s="64">
        <v>115</v>
      </c>
      <c r="B127" s="42" t="s">
        <v>135</v>
      </c>
      <c r="C127" s="45" t="s">
        <v>245</v>
      </c>
      <c r="D127" s="42" t="s">
        <v>15</v>
      </c>
      <c r="E127" s="65">
        <v>1</v>
      </c>
      <c r="F127" s="96"/>
      <c r="G127" s="65">
        <f t="shared" si="5"/>
        <v>1</v>
      </c>
      <c r="H127" s="46">
        <v>630000</v>
      </c>
      <c r="I127" s="46">
        <f t="shared" si="6"/>
        <v>630000</v>
      </c>
      <c r="J127"/>
      <c r="K127"/>
    </row>
    <row r="128" spans="1:11" s="21" customFormat="1" ht="27" customHeight="1">
      <c r="A128" s="64">
        <v>116</v>
      </c>
      <c r="B128" s="42" t="s">
        <v>136</v>
      </c>
      <c r="C128" s="45" t="s">
        <v>246</v>
      </c>
      <c r="D128" s="42" t="s">
        <v>15</v>
      </c>
      <c r="E128" s="65">
        <v>1</v>
      </c>
      <c r="F128" s="96"/>
      <c r="G128" s="65">
        <f t="shared" si="5"/>
        <v>1</v>
      </c>
      <c r="H128" s="46">
        <v>4000</v>
      </c>
      <c r="I128" s="46">
        <f t="shared" si="6"/>
        <v>4000</v>
      </c>
      <c r="J128"/>
      <c r="K128"/>
    </row>
    <row r="129" spans="1:12" s="21" customFormat="1" ht="27" customHeight="1">
      <c r="A129" s="66"/>
      <c r="B129" s="50"/>
      <c r="C129" s="51"/>
      <c r="D129" s="50"/>
      <c r="E129" s="75"/>
      <c r="F129" s="97"/>
      <c r="G129" s="112" t="s">
        <v>247</v>
      </c>
      <c r="H129" s="113"/>
      <c r="I129" s="116">
        <f>SUM(I11:I128)</f>
        <v>2775059.25</v>
      </c>
      <c r="J129"/>
      <c r="K129"/>
    </row>
    <row r="130" spans="1:12" s="21" customFormat="1" ht="27" customHeight="1" thickBot="1">
      <c r="A130" s="66"/>
      <c r="B130" s="50"/>
      <c r="C130" s="51"/>
      <c r="D130" s="50"/>
      <c r="E130" s="75"/>
      <c r="F130" s="97"/>
      <c r="G130" s="114"/>
      <c r="H130" s="115"/>
      <c r="I130" s="117"/>
      <c r="J130"/>
      <c r="K130"/>
    </row>
    <row r="131" spans="1:12" s="22" customFormat="1" ht="27" customHeight="1">
      <c r="A131" s="67"/>
      <c r="B131" s="52"/>
      <c r="C131" s="53"/>
      <c r="D131" s="52"/>
      <c r="E131" s="76"/>
      <c r="F131" s="98"/>
      <c r="G131" s="76"/>
      <c r="H131" s="52"/>
      <c r="I131" s="52"/>
      <c r="J131"/>
      <c r="K131"/>
    </row>
    <row r="132" spans="1:12" s="22" customFormat="1" ht="27" customHeight="1">
      <c r="A132" s="68" t="s">
        <v>248</v>
      </c>
      <c r="B132" s="50"/>
      <c r="C132" s="51"/>
      <c r="D132" s="50"/>
      <c r="E132" s="77"/>
      <c r="F132" s="99"/>
      <c r="G132" s="77"/>
      <c r="H132" s="54"/>
      <c r="I132" s="52"/>
      <c r="J132"/>
      <c r="K132"/>
    </row>
    <row r="133" spans="1:12" s="22" customFormat="1" ht="27" customHeight="1" thickBot="1">
      <c r="A133" s="63" t="s">
        <v>8</v>
      </c>
      <c r="B133" s="38" t="s">
        <v>9</v>
      </c>
      <c r="C133" s="37" t="s">
        <v>10</v>
      </c>
      <c r="D133" s="38" t="s">
        <v>11</v>
      </c>
      <c r="E133" s="63" t="s">
        <v>162</v>
      </c>
      <c r="F133" s="94" t="s">
        <v>163</v>
      </c>
      <c r="G133" s="63" t="s">
        <v>13</v>
      </c>
      <c r="H133" s="37" t="s">
        <v>12</v>
      </c>
      <c r="I133" s="37" t="s">
        <v>137</v>
      </c>
      <c r="J133"/>
      <c r="K133"/>
    </row>
    <row r="134" spans="1:12" s="22" customFormat="1" ht="27" customHeight="1">
      <c r="A134" s="64">
        <v>117</v>
      </c>
      <c r="B134" s="39" t="s">
        <v>164</v>
      </c>
      <c r="C134" s="40" t="s">
        <v>14</v>
      </c>
      <c r="D134" s="39" t="s">
        <v>15</v>
      </c>
      <c r="E134" s="64"/>
      <c r="F134" s="95">
        <v>1</v>
      </c>
      <c r="G134" s="64">
        <v>1</v>
      </c>
      <c r="H134" s="41">
        <v>5000</v>
      </c>
      <c r="I134" s="41">
        <f t="shared" ref="I134:I161" si="7">G134*H134</f>
        <v>5000</v>
      </c>
      <c r="J134"/>
      <c r="K134"/>
    </row>
    <row r="135" spans="1:12" s="22" customFormat="1" ht="27" customHeight="1">
      <c r="A135" s="64">
        <v>118</v>
      </c>
      <c r="B135" s="39" t="s">
        <v>166</v>
      </c>
      <c r="C135" s="40" t="s">
        <v>17</v>
      </c>
      <c r="D135" s="39" t="s">
        <v>15</v>
      </c>
      <c r="E135" s="64"/>
      <c r="F135" s="95">
        <v>1</v>
      </c>
      <c r="G135" s="64">
        <v>1</v>
      </c>
      <c r="H135" s="41">
        <v>5500</v>
      </c>
      <c r="I135" s="41">
        <f t="shared" si="7"/>
        <v>5500</v>
      </c>
      <c r="J135"/>
      <c r="K135"/>
      <c r="L135" s="23"/>
    </row>
    <row r="136" spans="1:12" s="22" customFormat="1" ht="27" customHeight="1">
      <c r="A136" s="64">
        <v>119</v>
      </c>
      <c r="B136" s="42" t="s">
        <v>28</v>
      </c>
      <c r="C136" s="43" t="s">
        <v>249</v>
      </c>
      <c r="D136" s="42" t="s">
        <v>15</v>
      </c>
      <c r="E136" s="65"/>
      <c r="F136" s="96">
        <v>1</v>
      </c>
      <c r="G136" s="65">
        <f>E136+F136</f>
        <v>1</v>
      </c>
      <c r="H136" s="41">
        <v>8500</v>
      </c>
      <c r="I136" s="41">
        <f t="shared" si="7"/>
        <v>8500</v>
      </c>
      <c r="J136"/>
      <c r="K136"/>
    </row>
    <row r="137" spans="1:12" s="22" customFormat="1" ht="27" customHeight="1">
      <c r="A137" s="64">
        <v>120</v>
      </c>
      <c r="B137" s="42" t="s">
        <v>31</v>
      </c>
      <c r="C137" s="43" t="s">
        <v>32</v>
      </c>
      <c r="D137" s="42" t="s">
        <v>20</v>
      </c>
      <c r="E137" s="65"/>
      <c r="F137" s="96">
        <v>95</v>
      </c>
      <c r="G137" s="65">
        <f>E137+F137</f>
        <v>95</v>
      </c>
      <c r="H137" s="41">
        <v>3</v>
      </c>
      <c r="I137" s="41">
        <f t="shared" si="7"/>
        <v>285</v>
      </c>
      <c r="J137"/>
      <c r="K137"/>
    </row>
    <row r="138" spans="1:12" s="22" customFormat="1" ht="27" customHeight="1">
      <c r="A138" s="64">
        <v>121</v>
      </c>
      <c r="B138" s="42" t="s">
        <v>33</v>
      </c>
      <c r="C138" s="43" t="s">
        <v>34</v>
      </c>
      <c r="D138" s="42" t="s">
        <v>20</v>
      </c>
      <c r="E138" s="65"/>
      <c r="F138" s="96">
        <v>210</v>
      </c>
      <c r="G138" s="65">
        <f t="shared" ref="G138:G161" si="8">E138+F138</f>
        <v>210</v>
      </c>
      <c r="H138" s="41">
        <v>2</v>
      </c>
      <c r="I138" s="41">
        <f t="shared" si="7"/>
        <v>420</v>
      </c>
      <c r="J138"/>
      <c r="K138"/>
    </row>
    <row r="139" spans="1:12" s="22" customFormat="1" ht="27" customHeight="1">
      <c r="A139" s="64">
        <v>122</v>
      </c>
      <c r="B139" s="42" t="s">
        <v>35</v>
      </c>
      <c r="C139" s="43" t="s">
        <v>36</v>
      </c>
      <c r="D139" s="42" t="s">
        <v>37</v>
      </c>
      <c r="E139" s="65"/>
      <c r="F139" s="96">
        <v>365</v>
      </c>
      <c r="G139" s="65">
        <f t="shared" si="8"/>
        <v>365</v>
      </c>
      <c r="H139" s="41">
        <v>5</v>
      </c>
      <c r="I139" s="41">
        <f t="shared" si="7"/>
        <v>1825</v>
      </c>
      <c r="J139"/>
      <c r="K139"/>
    </row>
    <row r="140" spans="1:12" s="21" customFormat="1" ht="27" customHeight="1">
      <c r="A140" s="64">
        <v>123</v>
      </c>
      <c r="B140" s="42" t="s">
        <v>38</v>
      </c>
      <c r="C140" s="43" t="s">
        <v>178</v>
      </c>
      <c r="D140" s="42" t="s">
        <v>37</v>
      </c>
      <c r="E140" s="65"/>
      <c r="F140" s="96">
        <v>4885</v>
      </c>
      <c r="G140" s="65">
        <f t="shared" si="8"/>
        <v>4885</v>
      </c>
      <c r="H140" s="41">
        <v>1.5</v>
      </c>
      <c r="I140" s="41">
        <f t="shared" si="7"/>
        <v>7327.5</v>
      </c>
      <c r="J140"/>
      <c r="K140"/>
    </row>
    <row r="141" spans="1:12" s="21" customFormat="1" ht="27" customHeight="1">
      <c r="A141" s="64">
        <v>124</v>
      </c>
      <c r="B141" s="42" t="s">
        <v>250</v>
      </c>
      <c r="C141" s="43" t="s">
        <v>251</v>
      </c>
      <c r="D141" s="42" t="s">
        <v>15</v>
      </c>
      <c r="E141" s="65"/>
      <c r="F141" s="96">
        <v>1</v>
      </c>
      <c r="G141" s="65">
        <f t="shared" si="8"/>
        <v>1</v>
      </c>
      <c r="H141" s="41">
        <v>4300</v>
      </c>
      <c r="I141" s="41">
        <f t="shared" si="7"/>
        <v>4300</v>
      </c>
      <c r="J141"/>
      <c r="K141"/>
    </row>
    <row r="142" spans="1:12" s="21" customFormat="1" ht="27" customHeight="1">
      <c r="A142" s="64">
        <v>125</v>
      </c>
      <c r="B142" s="42" t="s">
        <v>252</v>
      </c>
      <c r="C142" s="43" t="s">
        <v>253</v>
      </c>
      <c r="D142" s="42" t="s">
        <v>15</v>
      </c>
      <c r="E142" s="65"/>
      <c r="F142" s="96">
        <v>1</v>
      </c>
      <c r="G142" s="65">
        <f t="shared" si="8"/>
        <v>1</v>
      </c>
      <c r="H142" s="41">
        <v>550</v>
      </c>
      <c r="I142" s="41">
        <f t="shared" si="7"/>
        <v>550</v>
      </c>
      <c r="J142"/>
      <c r="K142"/>
    </row>
    <row r="143" spans="1:12" s="21" customFormat="1" ht="27" customHeight="1">
      <c r="A143" s="64">
        <v>126</v>
      </c>
      <c r="B143" s="42" t="s">
        <v>44</v>
      </c>
      <c r="C143" s="43" t="s">
        <v>45</v>
      </c>
      <c r="D143" s="42" t="s">
        <v>20</v>
      </c>
      <c r="E143" s="65"/>
      <c r="F143" s="96">
        <v>675</v>
      </c>
      <c r="G143" s="65">
        <f t="shared" si="8"/>
        <v>675</v>
      </c>
      <c r="H143" s="41">
        <v>1.8</v>
      </c>
      <c r="I143" s="41">
        <f t="shared" si="7"/>
        <v>1215</v>
      </c>
      <c r="J143"/>
      <c r="K143"/>
    </row>
    <row r="144" spans="1:12" s="21" customFormat="1" ht="27" customHeight="1">
      <c r="A144" s="64">
        <v>127</v>
      </c>
      <c r="B144" s="42" t="s">
        <v>51</v>
      </c>
      <c r="C144" s="43" t="s">
        <v>52</v>
      </c>
      <c r="D144" s="42" t="s">
        <v>48</v>
      </c>
      <c r="E144" s="65"/>
      <c r="F144" s="96">
        <v>990</v>
      </c>
      <c r="G144" s="64">
        <f t="shared" si="8"/>
        <v>990</v>
      </c>
      <c r="H144" s="44">
        <v>12</v>
      </c>
      <c r="I144" s="41">
        <f t="shared" si="7"/>
        <v>11880</v>
      </c>
      <c r="J144"/>
      <c r="K144"/>
    </row>
    <row r="145" spans="1:11" s="21" customFormat="1" ht="27" customHeight="1">
      <c r="A145" s="64">
        <v>128</v>
      </c>
      <c r="B145" s="42" t="s">
        <v>53</v>
      </c>
      <c r="C145" s="43" t="s">
        <v>54</v>
      </c>
      <c r="D145" s="42" t="s">
        <v>48</v>
      </c>
      <c r="E145" s="65"/>
      <c r="F145" s="96">
        <v>440</v>
      </c>
      <c r="G145" s="65">
        <f t="shared" si="8"/>
        <v>440</v>
      </c>
      <c r="H145" s="41">
        <v>15</v>
      </c>
      <c r="I145" s="41">
        <f t="shared" si="7"/>
        <v>6600</v>
      </c>
      <c r="J145"/>
      <c r="K145"/>
    </row>
    <row r="146" spans="1:11" s="21" customFormat="1" ht="27" customHeight="1">
      <c r="A146" s="64">
        <v>129</v>
      </c>
      <c r="B146" s="42">
        <v>2105.6039999999998</v>
      </c>
      <c r="C146" s="43" t="s">
        <v>186</v>
      </c>
      <c r="D146" s="42" t="s">
        <v>37</v>
      </c>
      <c r="E146" s="65"/>
      <c r="F146" s="96">
        <v>800</v>
      </c>
      <c r="G146" s="65">
        <f t="shared" si="8"/>
        <v>800</v>
      </c>
      <c r="H146" s="41">
        <v>1.8</v>
      </c>
      <c r="I146" s="41">
        <f t="shared" si="7"/>
        <v>1440</v>
      </c>
      <c r="J146"/>
      <c r="K146"/>
    </row>
    <row r="147" spans="1:11" s="21" customFormat="1" ht="27" customHeight="1">
      <c r="A147" s="64">
        <v>130</v>
      </c>
      <c r="B147" s="42" t="s">
        <v>254</v>
      </c>
      <c r="C147" s="43" t="s">
        <v>255</v>
      </c>
      <c r="D147" s="42" t="s">
        <v>48</v>
      </c>
      <c r="E147" s="65"/>
      <c r="F147" s="96">
        <v>100</v>
      </c>
      <c r="G147" s="65">
        <f t="shared" si="8"/>
        <v>100</v>
      </c>
      <c r="H147" s="41">
        <v>85</v>
      </c>
      <c r="I147" s="41">
        <f t="shared" si="7"/>
        <v>8500</v>
      </c>
      <c r="J147"/>
      <c r="K147"/>
    </row>
    <row r="148" spans="1:11" ht="27" customHeight="1">
      <c r="A148" s="64">
        <v>131</v>
      </c>
      <c r="B148" s="42" t="s">
        <v>57</v>
      </c>
      <c r="C148" s="43" t="s">
        <v>58</v>
      </c>
      <c r="D148" s="42" t="s">
        <v>48</v>
      </c>
      <c r="E148" s="65"/>
      <c r="F148" s="96">
        <v>380</v>
      </c>
      <c r="G148" s="65">
        <f t="shared" si="8"/>
        <v>380</v>
      </c>
      <c r="H148" s="41">
        <v>23</v>
      </c>
      <c r="I148" s="41">
        <f t="shared" si="7"/>
        <v>8740</v>
      </c>
      <c r="J148"/>
      <c r="K148"/>
    </row>
    <row r="149" spans="1:11" ht="27" customHeight="1">
      <c r="A149" s="64">
        <v>132</v>
      </c>
      <c r="B149" s="42" t="s">
        <v>61</v>
      </c>
      <c r="C149" s="43" t="s">
        <v>62</v>
      </c>
      <c r="D149" s="42" t="s">
        <v>63</v>
      </c>
      <c r="E149" s="65"/>
      <c r="F149" s="96">
        <v>490</v>
      </c>
      <c r="G149" s="65">
        <f t="shared" si="8"/>
        <v>490</v>
      </c>
      <c r="H149" s="41">
        <v>2.7</v>
      </c>
      <c r="I149" s="41">
        <f t="shared" si="7"/>
        <v>1323</v>
      </c>
      <c r="J149"/>
      <c r="K149"/>
    </row>
    <row r="150" spans="1:11" ht="27" customHeight="1">
      <c r="A150" s="64">
        <v>133</v>
      </c>
      <c r="B150" s="42" t="s">
        <v>64</v>
      </c>
      <c r="C150" s="43" t="s">
        <v>65</v>
      </c>
      <c r="D150" s="42" t="s">
        <v>63</v>
      </c>
      <c r="E150" s="65"/>
      <c r="F150" s="96">
        <v>725</v>
      </c>
      <c r="G150" s="65">
        <f t="shared" si="8"/>
        <v>725</v>
      </c>
      <c r="H150" s="41">
        <v>2.6</v>
      </c>
      <c r="I150" s="41">
        <f t="shared" si="7"/>
        <v>1885</v>
      </c>
      <c r="J150"/>
      <c r="K150"/>
    </row>
    <row r="151" spans="1:11" ht="27" customHeight="1">
      <c r="A151" s="64">
        <v>134</v>
      </c>
      <c r="B151" s="42" t="s">
        <v>66</v>
      </c>
      <c r="C151" s="43" t="s">
        <v>67</v>
      </c>
      <c r="D151" s="42" t="s">
        <v>68</v>
      </c>
      <c r="E151" s="65"/>
      <c r="F151" s="96">
        <v>590</v>
      </c>
      <c r="G151" s="65">
        <f t="shared" si="8"/>
        <v>590</v>
      </c>
      <c r="H151" s="41">
        <v>67</v>
      </c>
      <c r="I151" s="41">
        <f t="shared" si="7"/>
        <v>39530</v>
      </c>
      <c r="J151"/>
      <c r="K151"/>
    </row>
    <row r="152" spans="1:11" ht="27" customHeight="1">
      <c r="A152" s="64">
        <v>135</v>
      </c>
      <c r="B152" s="42" t="s">
        <v>69</v>
      </c>
      <c r="C152" s="43" t="s">
        <v>70</v>
      </c>
      <c r="D152" s="42" t="s">
        <v>68</v>
      </c>
      <c r="E152" s="65"/>
      <c r="F152" s="96">
        <v>590</v>
      </c>
      <c r="G152" s="65">
        <f t="shared" si="8"/>
        <v>590</v>
      </c>
      <c r="H152" s="41">
        <v>67</v>
      </c>
      <c r="I152" s="41">
        <f t="shared" si="7"/>
        <v>39530</v>
      </c>
      <c r="J152"/>
      <c r="K152"/>
    </row>
    <row r="153" spans="1:11" ht="27" customHeight="1">
      <c r="A153" s="64">
        <v>136</v>
      </c>
      <c r="B153" s="42">
        <v>2506.5210000000002</v>
      </c>
      <c r="C153" s="43" t="s">
        <v>91</v>
      </c>
      <c r="D153" s="42" t="s">
        <v>41</v>
      </c>
      <c r="E153" s="65"/>
      <c r="F153" s="96">
        <v>1</v>
      </c>
      <c r="G153" s="65">
        <f t="shared" si="8"/>
        <v>1</v>
      </c>
      <c r="H153" s="44">
        <v>500</v>
      </c>
      <c r="I153" s="44">
        <f t="shared" si="7"/>
        <v>500</v>
      </c>
      <c r="J153"/>
      <c r="K153"/>
    </row>
    <row r="154" spans="1:11" ht="27" customHeight="1">
      <c r="A154" s="64">
        <v>137</v>
      </c>
      <c r="B154" s="42" t="s">
        <v>100</v>
      </c>
      <c r="C154" s="43" t="s">
        <v>101</v>
      </c>
      <c r="D154" s="42" t="s">
        <v>20</v>
      </c>
      <c r="E154" s="65"/>
      <c r="F154" s="96">
        <v>85</v>
      </c>
      <c r="G154" s="65">
        <f t="shared" si="8"/>
        <v>85</v>
      </c>
      <c r="H154" s="44">
        <v>21</v>
      </c>
      <c r="I154" s="44">
        <f t="shared" si="7"/>
        <v>1785</v>
      </c>
      <c r="J154"/>
      <c r="K154"/>
    </row>
    <row r="155" spans="1:11" ht="27" customHeight="1">
      <c r="A155" s="64">
        <v>138</v>
      </c>
      <c r="B155" s="48" t="s">
        <v>219</v>
      </c>
      <c r="C155" s="43" t="s">
        <v>220</v>
      </c>
      <c r="D155" s="48" t="s">
        <v>20</v>
      </c>
      <c r="E155" s="65"/>
      <c r="F155" s="96">
        <v>161</v>
      </c>
      <c r="G155" s="65">
        <f>E155+F155</f>
        <v>161</v>
      </c>
      <c r="H155" s="44">
        <v>4.5</v>
      </c>
      <c r="I155" s="41">
        <f t="shared" si="7"/>
        <v>724.5</v>
      </c>
      <c r="J155"/>
      <c r="K155"/>
    </row>
    <row r="156" spans="1:11" ht="27" customHeight="1">
      <c r="A156" s="64">
        <v>139</v>
      </c>
      <c r="B156" s="42" t="s">
        <v>223</v>
      </c>
      <c r="C156" s="43" t="s">
        <v>224</v>
      </c>
      <c r="D156" s="42" t="s">
        <v>20</v>
      </c>
      <c r="E156" s="64"/>
      <c r="F156" s="96">
        <v>210</v>
      </c>
      <c r="G156" s="65">
        <f>E156+F156</f>
        <v>210</v>
      </c>
      <c r="H156" s="47">
        <v>1.7</v>
      </c>
      <c r="I156" s="47">
        <f t="shared" si="7"/>
        <v>357</v>
      </c>
      <c r="J156"/>
      <c r="K156"/>
    </row>
    <row r="157" spans="1:11" ht="27" customHeight="1">
      <c r="A157" s="64">
        <v>140</v>
      </c>
      <c r="B157" s="42">
        <v>2550.5320000000002</v>
      </c>
      <c r="C157" s="43" t="s">
        <v>225</v>
      </c>
      <c r="D157" s="42" t="s">
        <v>20</v>
      </c>
      <c r="E157" s="64"/>
      <c r="F157" s="95">
        <v>280</v>
      </c>
      <c r="G157" s="65">
        <f>E157+F157</f>
        <v>280</v>
      </c>
      <c r="H157" s="47">
        <v>1.24</v>
      </c>
      <c r="I157" s="47">
        <f t="shared" si="7"/>
        <v>347.2</v>
      </c>
      <c r="J157"/>
      <c r="K157"/>
    </row>
    <row r="158" spans="1:11" ht="27" customHeight="1">
      <c r="A158" s="64">
        <v>141</v>
      </c>
      <c r="B158" s="42">
        <v>2550.5320000000002</v>
      </c>
      <c r="C158" s="43" t="s">
        <v>226</v>
      </c>
      <c r="D158" s="42" t="s">
        <v>20</v>
      </c>
      <c r="E158" s="64"/>
      <c r="F158" s="95">
        <v>440</v>
      </c>
      <c r="G158" s="65">
        <f>E158+F158</f>
        <v>440</v>
      </c>
      <c r="H158" s="47">
        <v>0.94</v>
      </c>
      <c r="I158" s="47">
        <f t="shared" si="7"/>
        <v>413.59999999999997</v>
      </c>
      <c r="J158"/>
      <c r="K158"/>
    </row>
    <row r="159" spans="1:11" ht="27" customHeight="1">
      <c r="A159" s="64">
        <v>142</v>
      </c>
      <c r="B159" s="42" t="s">
        <v>120</v>
      </c>
      <c r="C159" s="43" t="s">
        <v>121</v>
      </c>
      <c r="D159" s="42" t="s">
        <v>20</v>
      </c>
      <c r="E159" s="65"/>
      <c r="F159" s="96">
        <v>4050</v>
      </c>
      <c r="G159" s="65">
        <f t="shared" si="8"/>
        <v>4050</v>
      </c>
      <c r="H159" s="46">
        <v>0.26</v>
      </c>
      <c r="I159" s="46">
        <f t="shared" si="7"/>
        <v>1053</v>
      </c>
      <c r="J159"/>
      <c r="K159"/>
    </row>
    <row r="160" spans="1:11" ht="27" customHeight="1">
      <c r="A160" s="64">
        <v>143</v>
      </c>
      <c r="B160" s="42" t="s">
        <v>234</v>
      </c>
      <c r="C160" s="45" t="s">
        <v>235</v>
      </c>
      <c r="D160" s="42" t="s">
        <v>41</v>
      </c>
      <c r="E160" s="65"/>
      <c r="F160" s="96">
        <v>2</v>
      </c>
      <c r="G160" s="65">
        <f t="shared" si="8"/>
        <v>2</v>
      </c>
      <c r="H160" s="46">
        <v>5000</v>
      </c>
      <c r="I160" s="46">
        <f t="shared" si="7"/>
        <v>10000</v>
      </c>
      <c r="J160"/>
      <c r="K160"/>
    </row>
    <row r="161" spans="1:11" ht="27" customHeight="1">
      <c r="A161" s="64">
        <v>144</v>
      </c>
      <c r="B161" s="42" t="s">
        <v>136</v>
      </c>
      <c r="C161" s="45" t="s">
        <v>246</v>
      </c>
      <c r="D161" s="42" t="s">
        <v>15</v>
      </c>
      <c r="E161" s="65"/>
      <c r="F161" s="96">
        <v>1</v>
      </c>
      <c r="G161" s="65">
        <f t="shared" si="8"/>
        <v>1</v>
      </c>
      <c r="H161" s="46">
        <v>1000</v>
      </c>
      <c r="I161" s="46">
        <f t="shared" si="7"/>
        <v>1000</v>
      </c>
      <c r="J161"/>
      <c r="K161"/>
    </row>
    <row r="162" spans="1:11" ht="27" customHeight="1">
      <c r="A162" s="66"/>
      <c r="B162" s="50"/>
      <c r="C162" s="51"/>
      <c r="D162" s="50"/>
      <c r="E162" s="77"/>
      <c r="F162" s="99"/>
      <c r="G162" s="103" t="s">
        <v>256</v>
      </c>
      <c r="H162" s="104"/>
      <c r="I162" s="107">
        <f>SUM(I134:I161)</f>
        <v>170530.80000000002</v>
      </c>
      <c r="J162"/>
      <c r="K162"/>
    </row>
    <row r="163" spans="1:11" ht="27" customHeight="1">
      <c r="A163" s="66"/>
      <c r="B163" s="50"/>
      <c r="C163" s="51"/>
      <c r="D163" s="50"/>
      <c r="E163" s="77"/>
      <c r="F163" s="99"/>
      <c r="G163" s="105"/>
      <c r="H163" s="106"/>
      <c r="I163" s="108"/>
      <c r="J163"/>
      <c r="K163"/>
    </row>
    <row r="164" spans="1:11" ht="27" customHeight="1">
      <c r="A164" s="68" t="s">
        <v>257</v>
      </c>
      <c r="B164" s="50"/>
      <c r="C164" s="51"/>
      <c r="D164" s="50"/>
      <c r="E164" s="77"/>
      <c r="F164" s="99"/>
      <c r="G164" s="79"/>
      <c r="H164" s="55"/>
      <c r="I164" s="56"/>
      <c r="J164"/>
      <c r="K164"/>
    </row>
    <row r="165" spans="1:11" ht="27" customHeight="1">
      <c r="A165" s="69"/>
      <c r="B165" s="50"/>
      <c r="C165" s="51"/>
      <c r="D165" s="50"/>
      <c r="E165" s="77"/>
      <c r="F165" s="99"/>
      <c r="G165" s="77"/>
      <c r="H165" s="57"/>
      <c r="I165" s="58"/>
      <c r="J165"/>
      <c r="K165"/>
    </row>
    <row r="166" spans="1:11" ht="27" customHeight="1" thickBot="1">
      <c r="A166" s="63" t="s">
        <v>8</v>
      </c>
      <c r="B166" s="38" t="s">
        <v>9</v>
      </c>
      <c r="C166" s="37" t="s">
        <v>10</v>
      </c>
      <c r="D166" s="38" t="s">
        <v>11</v>
      </c>
      <c r="E166" s="63" t="s">
        <v>162</v>
      </c>
      <c r="F166" s="94" t="s">
        <v>163</v>
      </c>
      <c r="G166" s="63" t="s">
        <v>13</v>
      </c>
      <c r="H166" s="37" t="s">
        <v>12</v>
      </c>
      <c r="I166" s="37" t="s">
        <v>137</v>
      </c>
      <c r="J166"/>
      <c r="K166"/>
    </row>
    <row r="167" spans="1:11" ht="27" customHeight="1">
      <c r="A167" s="64">
        <v>145</v>
      </c>
      <c r="B167" s="42" t="s">
        <v>31</v>
      </c>
      <c r="C167" s="43" t="s">
        <v>32</v>
      </c>
      <c r="D167" s="42" t="s">
        <v>20</v>
      </c>
      <c r="E167" s="65">
        <v>1475</v>
      </c>
      <c r="F167" s="96"/>
      <c r="G167" s="65">
        <f>E167+F167</f>
        <v>1475</v>
      </c>
      <c r="H167" s="41">
        <v>3</v>
      </c>
      <c r="I167" s="46">
        <f>G167*H167</f>
        <v>4425</v>
      </c>
      <c r="J167"/>
      <c r="K167"/>
    </row>
    <row r="168" spans="1:11" ht="27" customHeight="1">
      <c r="A168" s="64">
        <v>146</v>
      </c>
      <c r="B168" s="42" t="s">
        <v>258</v>
      </c>
      <c r="C168" s="43" t="s">
        <v>259</v>
      </c>
      <c r="D168" s="42" t="s">
        <v>20</v>
      </c>
      <c r="E168" s="65">
        <v>1450</v>
      </c>
      <c r="F168" s="96"/>
      <c r="G168" s="65">
        <f>E168+F168</f>
        <v>1450</v>
      </c>
      <c r="H168" s="46">
        <v>29</v>
      </c>
      <c r="I168" s="46">
        <f>G168*H168</f>
        <v>42050</v>
      </c>
      <c r="J168"/>
      <c r="K168"/>
    </row>
    <row r="169" spans="1:11" ht="27" customHeight="1">
      <c r="A169" s="64">
        <v>147</v>
      </c>
      <c r="B169" s="42" t="s">
        <v>260</v>
      </c>
      <c r="C169" s="45" t="s">
        <v>261</v>
      </c>
      <c r="D169" s="42" t="s">
        <v>41</v>
      </c>
      <c r="E169" s="65">
        <v>1</v>
      </c>
      <c r="F169" s="96"/>
      <c r="G169" s="65">
        <f>E169+F169</f>
        <v>1</v>
      </c>
      <c r="H169" s="44">
        <v>1900</v>
      </c>
      <c r="I169" s="46">
        <f>G169*H169</f>
        <v>1900</v>
      </c>
      <c r="J169"/>
      <c r="K169"/>
    </row>
    <row r="170" spans="1:11" ht="27" customHeight="1">
      <c r="A170" s="64">
        <v>148</v>
      </c>
      <c r="B170" s="42" t="s">
        <v>262</v>
      </c>
      <c r="C170" s="45" t="s">
        <v>263</v>
      </c>
      <c r="D170" s="42" t="s">
        <v>41</v>
      </c>
      <c r="E170" s="65">
        <v>1</v>
      </c>
      <c r="F170" s="96"/>
      <c r="G170" s="65">
        <f>E170+F170</f>
        <v>1</v>
      </c>
      <c r="H170" s="46">
        <v>1400</v>
      </c>
      <c r="I170" s="46">
        <f>G170*H170</f>
        <v>1400</v>
      </c>
      <c r="J170"/>
      <c r="K170"/>
    </row>
    <row r="171" spans="1:11" ht="27" customHeight="1">
      <c r="A171" s="62"/>
      <c r="B171" s="35"/>
      <c r="C171" s="36"/>
      <c r="D171" s="35"/>
      <c r="E171" s="74"/>
      <c r="F171" s="93"/>
      <c r="G171" s="103" t="s">
        <v>264</v>
      </c>
      <c r="H171" s="104"/>
      <c r="I171" s="107">
        <f>SUM(I167:I170)</f>
        <v>49775</v>
      </c>
      <c r="J171"/>
      <c r="K171"/>
    </row>
    <row r="172" spans="1:11" ht="27" customHeight="1">
      <c r="A172" s="62"/>
      <c r="B172" s="35"/>
      <c r="C172" s="36"/>
      <c r="D172" s="35"/>
      <c r="E172" s="74"/>
      <c r="F172" s="93"/>
      <c r="G172" s="105"/>
      <c r="H172" s="106"/>
      <c r="I172" s="108"/>
      <c r="J172"/>
      <c r="K172"/>
    </row>
  </sheetData>
  <mergeCells count="9">
    <mergeCell ref="H7:I7"/>
    <mergeCell ref="G162:H163"/>
    <mergeCell ref="I162:I163"/>
    <mergeCell ref="G171:H172"/>
    <mergeCell ref="I171:I172"/>
    <mergeCell ref="C8:G8"/>
    <mergeCell ref="G9:I9"/>
    <mergeCell ref="G129:H130"/>
    <mergeCell ref="I129:I130"/>
  </mergeCells>
  <phoneticPr fontId="27" type="noConversion"/>
  <printOptions horizontalCentered="1" verticalCentered="1"/>
  <pageMargins left="0" right="0" top="0.75" bottom="0.25" header="0.3" footer="0.3"/>
  <pageSetup scale="60" fitToHeight="3" orientation="landscape" r:id="rId1"/>
  <headerFooter>
    <oddFooter>&amp;CPage &amp;P of &amp;N</oddFooter>
  </headerFooter>
  <rowBreaks count="1" manualBreakCount="1">
    <brk id="3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3"/>
  <dimension ref="A1:L172"/>
  <sheetViews>
    <sheetView view="pageBreakPreview" topLeftCell="A123" zoomScale="75" zoomScaleNormal="70" zoomScaleSheetLayoutView="75" workbookViewId="0">
      <selection activeCell="I128" sqref="I128"/>
    </sheetView>
  </sheetViews>
  <sheetFormatPr defaultRowHeight="15"/>
  <cols>
    <col min="1" max="1" width="11.42578125" style="70" customWidth="1"/>
    <col min="2" max="2" width="24" style="19" customWidth="1"/>
    <col min="3" max="3" width="82" style="19" customWidth="1"/>
    <col min="4" max="4" width="11.42578125" style="20" customWidth="1"/>
    <col min="5" max="5" width="19.5703125" style="78" hidden="1" customWidth="1"/>
    <col min="6" max="6" width="27.140625" style="100" hidden="1" customWidth="1"/>
    <col min="7" max="7" width="22.7109375" style="78" customWidth="1"/>
    <col min="8" max="8" width="27.7109375" style="29" customWidth="1"/>
    <col min="9" max="9" width="19.28515625" style="19" customWidth="1"/>
    <col min="10" max="10" width="22.7109375" style="29" customWidth="1"/>
    <col min="11" max="11" width="27.7109375" style="29" customWidth="1"/>
    <col min="12" max="16384" width="9.140625" style="19"/>
  </cols>
  <sheetData>
    <row r="1" spans="1:11" customFormat="1">
      <c r="A1" s="59" t="s">
        <v>138</v>
      </c>
      <c r="E1" s="71"/>
      <c r="F1" s="90" t="s">
        <v>0</v>
      </c>
      <c r="G1" s="71"/>
    </row>
    <row r="2" spans="1:11" customFormat="1">
      <c r="A2" s="59" t="s">
        <v>139</v>
      </c>
      <c r="E2" s="71"/>
      <c r="F2" s="90" t="s">
        <v>140</v>
      </c>
      <c r="G2" s="71"/>
    </row>
    <row r="3" spans="1:11" customFormat="1" ht="12.75">
      <c r="A3" s="60" t="s">
        <v>5</v>
      </c>
      <c r="E3" s="71"/>
      <c r="F3" s="91"/>
      <c r="G3" s="71"/>
    </row>
    <row r="4" spans="1:11" customFormat="1" ht="12.75">
      <c r="A4" s="60" t="s">
        <v>4</v>
      </c>
      <c r="E4" s="72"/>
      <c r="F4" s="91"/>
      <c r="G4" s="71"/>
    </row>
    <row r="5" spans="1:11" customFormat="1" ht="12.75">
      <c r="A5" s="60" t="s">
        <v>6</v>
      </c>
      <c r="D5" s="4"/>
      <c r="E5" s="71"/>
      <c r="F5" s="90"/>
      <c r="G5" s="71"/>
    </row>
    <row r="6" spans="1:11" s="25" customFormat="1">
      <c r="A6" s="61"/>
      <c r="D6" s="26"/>
      <c r="E6" s="73"/>
      <c r="F6" s="92"/>
      <c r="G6" s="73"/>
      <c r="H6" s="28"/>
      <c r="I6" s="80" t="s">
        <v>141</v>
      </c>
      <c r="J6" s="27"/>
    </row>
    <row r="7" spans="1:11" s="25" customFormat="1" ht="14.25">
      <c r="A7" s="61"/>
      <c r="D7" s="26"/>
      <c r="E7" s="73"/>
      <c r="F7" s="92"/>
      <c r="G7" s="73"/>
      <c r="H7" s="101" t="s">
        <v>324</v>
      </c>
      <c r="I7" s="102"/>
      <c r="J7" s="30"/>
    </row>
    <row r="8" spans="1:11" ht="26.25" customHeight="1">
      <c r="A8" s="62"/>
      <c r="B8" s="35"/>
      <c r="C8" s="109" t="s">
        <v>161</v>
      </c>
      <c r="D8" s="102"/>
      <c r="E8" s="102"/>
      <c r="F8" s="102"/>
      <c r="G8" s="102"/>
      <c r="H8" s="35"/>
      <c r="I8" s="35"/>
      <c r="J8"/>
      <c r="K8"/>
    </row>
    <row r="9" spans="1:11" ht="18.75">
      <c r="A9" s="62"/>
      <c r="B9" s="35"/>
      <c r="C9" s="36"/>
      <c r="D9" s="35"/>
      <c r="E9" s="74"/>
      <c r="F9" s="93"/>
      <c r="G9" s="110"/>
      <c r="H9" s="110"/>
      <c r="I9" s="111"/>
      <c r="J9"/>
      <c r="K9"/>
    </row>
    <row r="10" spans="1:11" s="24" customFormat="1" ht="50.1" customHeight="1" thickBot="1">
      <c r="A10" s="63" t="s">
        <v>8</v>
      </c>
      <c r="B10" s="37" t="s">
        <v>9</v>
      </c>
      <c r="C10" s="37" t="s">
        <v>10</v>
      </c>
      <c r="D10" s="37" t="s">
        <v>11</v>
      </c>
      <c r="E10" s="63" t="s">
        <v>162</v>
      </c>
      <c r="F10" s="94" t="s">
        <v>163</v>
      </c>
      <c r="G10" s="63" t="s">
        <v>13</v>
      </c>
      <c r="H10" s="37" t="s">
        <v>12</v>
      </c>
      <c r="I10" s="37" t="s">
        <v>137</v>
      </c>
      <c r="J10" s="36"/>
      <c r="K10" s="36"/>
    </row>
    <row r="11" spans="1:11" s="21" customFormat="1" ht="27" customHeight="1">
      <c r="A11" s="64">
        <v>1</v>
      </c>
      <c r="B11" s="39" t="s">
        <v>164</v>
      </c>
      <c r="C11" s="40" t="s">
        <v>14</v>
      </c>
      <c r="D11" s="39" t="s">
        <v>15</v>
      </c>
      <c r="E11" s="64">
        <v>1</v>
      </c>
      <c r="F11" s="95"/>
      <c r="G11" s="64">
        <v>1</v>
      </c>
      <c r="H11" s="41">
        <v>155000</v>
      </c>
      <c r="I11" s="41">
        <f t="shared" ref="I11:I48" si="0">G11*H11</f>
        <v>155000</v>
      </c>
      <c r="J11"/>
      <c r="K11"/>
    </row>
    <row r="12" spans="1:11" s="21" customFormat="1" ht="27" customHeight="1">
      <c r="A12" s="65">
        <v>2</v>
      </c>
      <c r="B12" s="42" t="s">
        <v>165</v>
      </c>
      <c r="C12" s="43" t="s">
        <v>16</v>
      </c>
      <c r="D12" s="42" t="s">
        <v>15</v>
      </c>
      <c r="E12" s="65">
        <v>1</v>
      </c>
      <c r="F12" s="96"/>
      <c r="G12" s="64">
        <f t="shared" ref="G12:G48" si="1">E12+F12</f>
        <v>1</v>
      </c>
      <c r="H12" s="44">
        <v>10000</v>
      </c>
      <c r="I12" s="41">
        <f t="shared" si="0"/>
        <v>10000</v>
      </c>
      <c r="J12"/>
      <c r="K12"/>
    </row>
    <row r="13" spans="1:11" s="21" customFormat="1" ht="27" customHeight="1">
      <c r="A13" s="64">
        <v>3</v>
      </c>
      <c r="B13" s="42" t="s">
        <v>166</v>
      </c>
      <c r="C13" s="43" t="s">
        <v>17</v>
      </c>
      <c r="D13" s="42" t="s">
        <v>15</v>
      </c>
      <c r="E13" s="64">
        <v>1</v>
      </c>
      <c r="F13" s="95"/>
      <c r="G13" s="64">
        <f t="shared" si="1"/>
        <v>1</v>
      </c>
      <c r="H13" s="41">
        <v>22150</v>
      </c>
      <c r="I13" s="41">
        <f t="shared" si="0"/>
        <v>22150</v>
      </c>
      <c r="J13"/>
      <c r="K13"/>
    </row>
    <row r="14" spans="1:11" s="21" customFormat="1" ht="27" customHeight="1">
      <c r="A14" s="65">
        <v>4</v>
      </c>
      <c r="B14" s="42" t="s">
        <v>167</v>
      </c>
      <c r="C14" s="43" t="s">
        <v>18</v>
      </c>
      <c r="D14" s="42" t="s">
        <v>15</v>
      </c>
      <c r="E14" s="65">
        <v>1</v>
      </c>
      <c r="F14" s="96"/>
      <c r="G14" s="64">
        <f t="shared" si="1"/>
        <v>1</v>
      </c>
      <c r="H14" s="44">
        <v>27000</v>
      </c>
      <c r="I14" s="41">
        <f t="shared" si="0"/>
        <v>27000</v>
      </c>
      <c r="J14"/>
      <c r="K14"/>
    </row>
    <row r="15" spans="1:11" s="21" customFormat="1" ht="27" customHeight="1">
      <c r="A15" s="64">
        <v>5</v>
      </c>
      <c r="B15" s="42" t="s">
        <v>168</v>
      </c>
      <c r="C15" s="45" t="s">
        <v>169</v>
      </c>
      <c r="D15" s="42" t="s">
        <v>41</v>
      </c>
      <c r="E15" s="65">
        <v>1</v>
      </c>
      <c r="F15" s="96"/>
      <c r="G15" s="64">
        <f t="shared" si="1"/>
        <v>1</v>
      </c>
      <c r="H15" s="44">
        <v>18050</v>
      </c>
      <c r="I15" s="41">
        <f t="shared" si="0"/>
        <v>18050</v>
      </c>
      <c r="J15"/>
      <c r="K15"/>
    </row>
    <row r="16" spans="1:11" s="21" customFormat="1" ht="27" customHeight="1">
      <c r="A16" s="65">
        <v>6</v>
      </c>
      <c r="B16" s="42" t="s">
        <v>170</v>
      </c>
      <c r="C16" s="43" t="s">
        <v>19</v>
      </c>
      <c r="D16" s="42" t="s">
        <v>20</v>
      </c>
      <c r="E16" s="65">
        <v>25</v>
      </c>
      <c r="F16" s="96"/>
      <c r="G16" s="64">
        <f t="shared" si="1"/>
        <v>25</v>
      </c>
      <c r="H16" s="44">
        <v>83</v>
      </c>
      <c r="I16" s="41">
        <f t="shared" si="0"/>
        <v>2075</v>
      </c>
      <c r="J16"/>
      <c r="K16"/>
    </row>
    <row r="17" spans="1:11" s="21" customFormat="1" ht="27" customHeight="1">
      <c r="A17" s="64">
        <v>7</v>
      </c>
      <c r="B17" s="42" t="s">
        <v>21</v>
      </c>
      <c r="C17" s="43" t="s">
        <v>22</v>
      </c>
      <c r="D17" s="42" t="s">
        <v>23</v>
      </c>
      <c r="E17" s="65">
        <v>2</v>
      </c>
      <c r="F17" s="96"/>
      <c r="G17" s="64">
        <f t="shared" si="1"/>
        <v>2</v>
      </c>
      <c r="H17" s="44">
        <v>1700</v>
      </c>
      <c r="I17" s="41">
        <f t="shared" si="0"/>
        <v>3400</v>
      </c>
      <c r="J17"/>
      <c r="K17"/>
    </row>
    <row r="18" spans="1:11" s="21" customFormat="1" ht="27" customHeight="1">
      <c r="A18" s="65">
        <v>8</v>
      </c>
      <c r="B18" s="42" t="s">
        <v>24</v>
      </c>
      <c r="C18" s="43" t="s">
        <v>22</v>
      </c>
      <c r="D18" s="42" t="s">
        <v>25</v>
      </c>
      <c r="E18" s="65">
        <v>75</v>
      </c>
      <c r="F18" s="96"/>
      <c r="G18" s="64">
        <f t="shared" si="1"/>
        <v>75</v>
      </c>
      <c r="H18" s="44">
        <v>28.5</v>
      </c>
      <c r="I18" s="41">
        <f t="shared" si="0"/>
        <v>2137.5</v>
      </c>
      <c r="J18"/>
      <c r="K18"/>
    </row>
    <row r="19" spans="1:11" s="21" customFormat="1" ht="27" customHeight="1">
      <c r="A19" s="64">
        <v>9</v>
      </c>
      <c r="B19" s="42" t="s">
        <v>26</v>
      </c>
      <c r="C19" s="43" t="s">
        <v>27</v>
      </c>
      <c r="D19" s="42" t="s">
        <v>23</v>
      </c>
      <c r="E19" s="65">
        <v>2</v>
      </c>
      <c r="F19" s="96"/>
      <c r="G19" s="64">
        <f t="shared" si="1"/>
        <v>2</v>
      </c>
      <c r="H19" s="44">
        <v>4450</v>
      </c>
      <c r="I19" s="41">
        <f t="shared" si="0"/>
        <v>8900</v>
      </c>
      <c r="J19"/>
      <c r="K19"/>
    </row>
    <row r="20" spans="1:11" s="22" customFormat="1" ht="27" customHeight="1">
      <c r="A20" s="65">
        <v>10</v>
      </c>
      <c r="B20" s="42" t="s">
        <v>171</v>
      </c>
      <c r="C20" s="43" t="s">
        <v>172</v>
      </c>
      <c r="D20" s="42" t="s">
        <v>71</v>
      </c>
      <c r="E20" s="65">
        <v>115</v>
      </c>
      <c r="F20" s="96"/>
      <c r="G20" s="64">
        <f t="shared" si="1"/>
        <v>115</v>
      </c>
      <c r="H20" s="44">
        <v>3</v>
      </c>
      <c r="I20" s="41">
        <f t="shared" si="0"/>
        <v>345</v>
      </c>
      <c r="J20"/>
      <c r="K20"/>
    </row>
    <row r="21" spans="1:11" s="21" customFormat="1" ht="27" customHeight="1">
      <c r="A21" s="64">
        <v>11</v>
      </c>
      <c r="B21" s="42">
        <v>2104.5010000000002</v>
      </c>
      <c r="C21" s="45" t="s">
        <v>173</v>
      </c>
      <c r="D21" s="42" t="s">
        <v>20</v>
      </c>
      <c r="E21" s="65">
        <v>535</v>
      </c>
      <c r="F21" s="96"/>
      <c r="G21" s="64">
        <f t="shared" si="1"/>
        <v>535</v>
      </c>
      <c r="H21" s="44">
        <v>10</v>
      </c>
      <c r="I21" s="41">
        <f t="shared" si="0"/>
        <v>5350</v>
      </c>
      <c r="J21"/>
      <c r="K21"/>
    </row>
    <row r="22" spans="1:11" s="21" customFormat="1" ht="27" customHeight="1">
      <c r="A22" s="65">
        <v>12</v>
      </c>
      <c r="B22" s="42" t="s">
        <v>29</v>
      </c>
      <c r="C22" s="43" t="s">
        <v>30</v>
      </c>
      <c r="D22" s="42" t="s">
        <v>20</v>
      </c>
      <c r="E22" s="65">
        <v>1535</v>
      </c>
      <c r="F22" s="96"/>
      <c r="G22" s="64">
        <f t="shared" si="1"/>
        <v>1535</v>
      </c>
      <c r="H22" s="44">
        <v>9.65</v>
      </c>
      <c r="I22" s="41">
        <f t="shared" si="0"/>
        <v>14812.75</v>
      </c>
      <c r="J22"/>
      <c r="K22"/>
    </row>
    <row r="23" spans="1:11" s="21" customFormat="1" ht="27" customHeight="1">
      <c r="A23" s="64">
        <v>13</v>
      </c>
      <c r="B23" s="42" t="s">
        <v>174</v>
      </c>
      <c r="C23" s="43" t="s">
        <v>175</v>
      </c>
      <c r="D23" s="42" t="s">
        <v>20</v>
      </c>
      <c r="E23" s="65">
        <v>275</v>
      </c>
      <c r="F23" s="96"/>
      <c r="G23" s="64">
        <f t="shared" si="1"/>
        <v>275</v>
      </c>
      <c r="H23" s="44">
        <v>13</v>
      </c>
      <c r="I23" s="41">
        <f t="shared" si="0"/>
        <v>3575</v>
      </c>
      <c r="J23"/>
      <c r="K23"/>
    </row>
    <row r="24" spans="1:11" s="21" customFormat="1" ht="27" customHeight="1">
      <c r="A24" s="65">
        <v>14</v>
      </c>
      <c r="B24" s="42" t="s">
        <v>31</v>
      </c>
      <c r="C24" s="43" t="s">
        <v>32</v>
      </c>
      <c r="D24" s="42" t="s">
        <v>20</v>
      </c>
      <c r="E24" s="65">
        <v>1050</v>
      </c>
      <c r="F24" s="96"/>
      <c r="G24" s="64">
        <f t="shared" si="1"/>
        <v>1050</v>
      </c>
      <c r="H24" s="44">
        <v>2</v>
      </c>
      <c r="I24" s="41">
        <f t="shared" si="0"/>
        <v>2100</v>
      </c>
      <c r="J24"/>
      <c r="K24"/>
    </row>
    <row r="25" spans="1:11" s="21" customFormat="1" ht="27" customHeight="1">
      <c r="A25" s="64">
        <v>15</v>
      </c>
      <c r="B25" s="42" t="s">
        <v>176</v>
      </c>
      <c r="C25" s="43" t="s">
        <v>177</v>
      </c>
      <c r="D25" s="42" t="s">
        <v>20</v>
      </c>
      <c r="E25" s="65">
        <v>500</v>
      </c>
      <c r="F25" s="96"/>
      <c r="G25" s="64">
        <f t="shared" si="1"/>
        <v>500</v>
      </c>
      <c r="H25" s="44">
        <v>3.6</v>
      </c>
      <c r="I25" s="41">
        <f t="shared" si="0"/>
        <v>1800</v>
      </c>
      <c r="J25"/>
      <c r="K25"/>
    </row>
    <row r="26" spans="1:11" s="21" customFormat="1" ht="27" customHeight="1">
      <c r="A26" s="65">
        <v>16</v>
      </c>
      <c r="B26" s="42" t="s">
        <v>33</v>
      </c>
      <c r="C26" s="43" t="s">
        <v>34</v>
      </c>
      <c r="D26" s="42" t="s">
        <v>20</v>
      </c>
      <c r="E26" s="65">
        <v>2700</v>
      </c>
      <c r="F26" s="96"/>
      <c r="G26" s="64">
        <f t="shared" si="1"/>
        <v>2700</v>
      </c>
      <c r="H26" s="44">
        <v>2.2999999999999998</v>
      </c>
      <c r="I26" s="41">
        <f t="shared" si="0"/>
        <v>6209.9999999999991</v>
      </c>
      <c r="J26"/>
      <c r="K26"/>
    </row>
    <row r="27" spans="1:11" s="21" customFormat="1" ht="27" customHeight="1">
      <c r="A27" s="64">
        <v>17</v>
      </c>
      <c r="B27" s="42" t="s">
        <v>35</v>
      </c>
      <c r="C27" s="43" t="s">
        <v>36</v>
      </c>
      <c r="D27" s="42" t="s">
        <v>37</v>
      </c>
      <c r="E27" s="65">
        <v>1500</v>
      </c>
      <c r="F27" s="96"/>
      <c r="G27" s="64">
        <f t="shared" si="1"/>
        <v>1500</v>
      </c>
      <c r="H27" s="44">
        <v>4.2</v>
      </c>
      <c r="I27" s="41">
        <f t="shared" si="0"/>
        <v>6300</v>
      </c>
      <c r="J27"/>
      <c r="K27"/>
    </row>
    <row r="28" spans="1:11" s="21" customFormat="1" ht="27" customHeight="1">
      <c r="A28" s="65">
        <v>18</v>
      </c>
      <c r="B28" s="42" t="s">
        <v>38</v>
      </c>
      <c r="C28" s="43" t="s">
        <v>178</v>
      </c>
      <c r="D28" s="42" t="s">
        <v>37</v>
      </c>
      <c r="E28" s="65">
        <v>28000</v>
      </c>
      <c r="F28" s="96"/>
      <c r="G28" s="64">
        <f t="shared" si="1"/>
        <v>28000</v>
      </c>
      <c r="H28" s="44">
        <v>2.35</v>
      </c>
      <c r="I28" s="41">
        <f t="shared" si="0"/>
        <v>65800</v>
      </c>
      <c r="J28"/>
      <c r="K28"/>
    </row>
    <row r="29" spans="1:11" s="21" customFormat="1" ht="27" customHeight="1">
      <c r="A29" s="64">
        <v>19</v>
      </c>
      <c r="B29" s="42" t="s">
        <v>179</v>
      </c>
      <c r="C29" s="43" t="s">
        <v>180</v>
      </c>
      <c r="D29" s="42" t="s">
        <v>41</v>
      </c>
      <c r="E29" s="65">
        <v>1</v>
      </c>
      <c r="F29" s="96"/>
      <c r="G29" s="64">
        <f t="shared" si="1"/>
        <v>1</v>
      </c>
      <c r="H29" s="44">
        <v>350</v>
      </c>
      <c r="I29" s="41">
        <f t="shared" si="0"/>
        <v>350</v>
      </c>
      <c r="J29"/>
      <c r="K29"/>
    </row>
    <row r="30" spans="1:11" s="21" customFormat="1" ht="27" customHeight="1">
      <c r="A30" s="65">
        <v>20</v>
      </c>
      <c r="B30" s="42" t="s">
        <v>39</v>
      </c>
      <c r="C30" s="43" t="s">
        <v>40</v>
      </c>
      <c r="D30" s="42" t="s">
        <v>41</v>
      </c>
      <c r="E30" s="65">
        <v>14</v>
      </c>
      <c r="F30" s="96"/>
      <c r="G30" s="64">
        <f t="shared" si="1"/>
        <v>14</v>
      </c>
      <c r="H30" s="44">
        <v>225</v>
      </c>
      <c r="I30" s="41">
        <f t="shared" si="0"/>
        <v>3150</v>
      </c>
      <c r="J30"/>
      <c r="K30"/>
    </row>
    <row r="31" spans="1:11" s="21" customFormat="1" ht="27" customHeight="1">
      <c r="A31" s="64">
        <v>21</v>
      </c>
      <c r="B31" s="42" t="s">
        <v>181</v>
      </c>
      <c r="C31" s="43" t="s">
        <v>182</v>
      </c>
      <c r="D31" s="42" t="s">
        <v>41</v>
      </c>
      <c r="E31" s="65">
        <v>1</v>
      </c>
      <c r="F31" s="96"/>
      <c r="G31" s="64">
        <f t="shared" si="1"/>
        <v>1</v>
      </c>
      <c r="H31" s="44">
        <v>395</v>
      </c>
      <c r="I31" s="41">
        <f t="shared" si="0"/>
        <v>395</v>
      </c>
      <c r="J31"/>
      <c r="K31"/>
    </row>
    <row r="32" spans="1:11" s="21" customFormat="1" ht="27" customHeight="1">
      <c r="A32" s="65">
        <v>22</v>
      </c>
      <c r="B32" s="42" t="s">
        <v>183</v>
      </c>
      <c r="C32" s="43" t="s">
        <v>184</v>
      </c>
      <c r="D32" s="42" t="s">
        <v>41</v>
      </c>
      <c r="E32" s="65">
        <v>2</v>
      </c>
      <c r="F32" s="96"/>
      <c r="G32" s="64">
        <f t="shared" si="1"/>
        <v>2</v>
      </c>
      <c r="H32" s="44">
        <v>600</v>
      </c>
      <c r="I32" s="41">
        <f t="shared" si="0"/>
        <v>1200</v>
      </c>
      <c r="J32"/>
      <c r="K32"/>
    </row>
    <row r="33" spans="1:11" s="21" customFormat="1" ht="27" customHeight="1">
      <c r="A33" s="64">
        <v>23</v>
      </c>
      <c r="B33" s="42" t="s">
        <v>42</v>
      </c>
      <c r="C33" s="43" t="s">
        <v>43</v>
      </c>
      <c r="D33" s="42" t="s">
        <v>20</v>
      </c>
      <c r="E33" s="65">
        <v>140</v>
      </c>
      <c r="F33" s="96"/>
      <c r="G33" s="64">
        <f t="shared" si="1"/>
        <v>140</v>
      </c>
      <c r="H33" s="44">
        <v>5</v>
      </c>
      <c r="I33" s="41">
        <f t="shared" si="0"/>
        <v>700</v>
      </c>
      <c r="J33"/>
      <c r="K33"/>
    </row>
    <row r="34" spans="1:11" s="21" customFormat="1" ht="27" customHeight="1">
      <c r="A34" s="65">
        <v>24</v>
      </c>
      <c r="B34" s="42" t="s">
        <v>44</v>
      </c>
      <c r="C34" s="43" t="s">
        <v>45</v>
      </c>
      <c r="D34" s="42" t="s">
        <v>20</v>
      </c>
      <c r="E34" s="65">
        <v>515</v>
      </c>
      <c r="F34" s="96"/>
      <c r="G34" s="64">
        <f t="shared" si="1"/>
        <v>515</v>
      </c>
      <c r="H34" s="44">
        <v>2.25</v>
      </c>
      <c r="I34" s="41">
        <f t="shared" si="0"/>
        <v>1158.75</v>
      </c>
      <c r="J34"/>
      <c r="K34"/>
    </row>
    <row r="35" spans="1:11" s="21" customFormat="1" ht="27" customHeight="1">
      <c r="A35" s="64">
        <v>25</v>
      </c>
      <c r="B35" s="42" t="s">
        <v>46</v>
      </c>
      <c r="C35" s="43" t="s">
        <v>47</v>
      </c>
      <c r="D35" s="42" t="s">
        <v>48</v>
      </c>
      <c r="E35" s="65">
        <v>2000</v>
      </c>
      <c r="F35" s="96"/>
      <c r="G35" s="64">
        <f t="shared" si="1"/>
        <v>2000</v>
      </c>
      <c r="H35" s="44">
        <v>10</v>
      </c>
      <c r="I35" s="41">
        <f t="shared" si="0"/>
        <v>20000</v>
      </c>
      <c r="J35"/>
      <c r="K35"/>
    </row>
    <row r="36" spans="1:11" s="21" customFormat="1" ht="27" customHeight="1">
      <c r="A36" s="65">
        <v>26</v>
      </c>
      <c r="B36" s="42" t="s">
        <v>49</v>
      </c>
      <c r="C36" s="43" t="s">
        <v>50</v>
      </c>
      <c r="D36" s="42" t="s">
        <v>48</v>
      </c>
      <c r="E36" s="65">
        <v>2000</v>
      </c>
      <c r="F36" s="96"/>
      <c r="G36" s="64">
        <f t="shared" si="1"/>
        <v>2000</v>
      </c>
      <c r="H36" s="44">
        <v>12.5</v>
      </c>
      <c r="I36" s="41">
        <f t="shared" si="0"/>
        <v>25000</v>
      </c>
      <c r="J36"/>
      <c r="K36"/>
    </row>
    <row r="37" spans="1:11" s="21" customFormat="1" ht="27" customHeight="1">
      <c r="A37" s="64">
        <v>27</v>
      </c>
      <c r="B37" s="42" t="s">
        <v>51</v>
      </c>
      <c r="C37" s="43" t="s">
        <v>185</v>
      </c>
      <c r="D37" s="42" t="s">
        <v>48</v>
      </c>
      <c r="E37" s="65">
        <v>20736</v>
      </c>
      <c r="F37" s="96">
        <v>6764</v>
      </c>
      <c r="G37" s="64">
        <f t="shared" si="1"/>
        <v>27500</v>
      </c>
      <c r="H37" s="44">
        <v>12.25</v>
      </c>
      <c r="I37" s="41">
        <f t="shared" si="0"/>
        <v>336875</v>
      </c>
      <c r="J37"/>
      <c r="K37"/>
    </row>
    <row r="38" spans="1:11" s="21" customFormat="1" ht="27" customHeight="1">
      <c r="A38" s="65">
        <v>28</v>
      </c>
      <c r="B38" s="42" t="s">
        <v>53</v>
      </c>
      <c r="C38" s="43" t="s">
        <v>54</v>
      </c>
      <c r="D38" s="42" t="s">
        <v>48</v>
      </c>
      <c r="E38" s="65">
        <v>8408</v>
      </c>
      <c r="F38" s="96">
        <v>3581</v>
      </c>
      <c r="G38" s="64">
        <f t="shared" si="1"/>
        <v>11989</v>
      </c>
      <c r="H38" s="44">
        <v>19.350000000000001</v>
      </c>
      <c r="I38" s="44">
        <f t="shared" si="0"/>
        <v>231987.15000000002</v>
      </c>
      <c r="J38"/>
      <c r="K38"/>
    </row>
    <row r="39" spans="1:11" s="21" customFormat="1" ht="27" customHeight="1">
      <c r="A39" s="64">
        <v>29</v>
      </c>
      <c r="B39" s="42" t="s">
        <v>55</v>
      </c>
      <c r="C39" s="43" t="s">
        <v>56</v>
      </c>
      <c r="D39" s="42" t="s">
        <v>48</v>
      </c>
      <c r="E39" s="65">
        <v>905</v>
      </c>
      <c r="F39" s="96"/>
      <c r="G39" s="65">
        <f t="shared" si="1"/>
        <v>905</v>
      </c>
      <c r="H39" s="44">
        <v>28</v>
      </c>
      <c r="I39" s="41">
        <f t="shared" si="0"/>
        <v>25340</v>
      </c>
      <c r="J39"/>
      <c r="K39"/>
    </row>
    <row r="40" spans="1:11" s="21" customFormat="1" ht="27" customHeight="1">
      <c r="A40" s="64">
        <v>30</v>
      </c>
      <c r="B40" s="42">
        <v>2105.6039999999998</v>
      </c>
      <c r="C40" s="43" t="s">
        <v>186</v>
      </c>
      <c r="D40" s="42" t="s">
        <v>37</v>
      </c>
      <c r="E40" s="65">
        <v>13500</v>
      </c>
      <c r="F40" s="96">
        <f>7529</f>
        <v>7529</v>
      </c>
      <c r="G40" s="65">
        <f t="shared" si="1"/>
        <v>21029</v>
      </c>
      <c r="H40" s="44">
        <v>1.4</v>
      </c>
      <c r="I40" s="41">
        <f t="shared" si="0"/>
        <v>29440.6</v>
      </c>
      <c r="J40"/>
      <c r="K40"/>
    </row>
    <row r="41" spans="1:11" s="21" customFormat="1" ht="27" customHeight="1">
      <c r="A41" s="64">
        <v>31</v>
      </c>
      <c r="B41" s="42" t="s">
        <v>57</v>
      </c>
      <c r="C41" s="43" t="s">
        <v>58</v>
      </c>
      <c r="D41" s="42" t="s">
        <v>48</v>
      </c>
      <c r="E41" s="65">
        <v>5600</v>
      </c>
      <c r="F41" s="96">
        <f>2387</f>
        <v>2387</v>
      </c>
      <c r="G41" s="65">
        <f t="shared" si="1"/>
        <v>7987</v>
      </c>
      <c r="H41" s="44">
        <v>21.4</v>
      </c>
      <c r="I41" s="41">
        <f t="shared" si="0"/>
        <v>170921.8</v>
      </c>
      <c r="J41"/>
      <c r="K41"/>
    </row>
    <row r="42" spans="1:11" s="21" customFormat="1" ht="27" customHeight="1">
      <c r="A42" s="64">
        <v>32</v>
      </c>
      <c r="B42" s="42" t="s">
        <v>59</v>
      </c>
      <c r="C42" s="43" t="s">
        <v>60</v>
      </c>
      <c r="D42" s="42" t="s">
        <v>48</v>
      </c>
      <c r="E42" s="65">
        <v>45</v>
      </c>
      <c r="F42" s="96">
        <v>45</v>
      </c>
      <c r="G42" s="65">
        <f t="shared" si="1"/>
        <v>90</v>
      </c>
      <c r="H42" s="44">
        <v>30.25</v>
      </c>
      <c r="I42" s="41">
        <f t="shared" si="0"/>
        <v>2722.5</v>
      </c>
      <c r="J42"/>
      <c r="K42"/>
    </row>
    <row r="43" spans="1:11" s="21" customFormat="1" ht="27" customHeight="1">
      <c r="A43" s="64">
        <v>33</v>
      </c>
      <c r="B43" s="42" t="s">
        <v>61</v>
      </c>
      <c r="C43" s="43" t="s">
        <v>62</v>
      </c>
      <c r="D43" s="42" t="s">
        <v>63</v>
      </c>
      <c r="E43" s="65">
        <f>789+225</f>
        <v>1014</v>
      </c>
      <c r="F43" s="96">
        <f>537</f>
        <v>537</v>
      </c>
      <c r="G43" s="65">
        <f t="shared" si="1"/>
        <v>1551</v>
      </c>
      <c r="H43" s="44">
        <v>2.25</v>
      </c>
      <c r="I43" s="41">
        <f t="shared" si="0"/>
        <v>3489.75</v>
      </c>
      <c r="J43"/>
      <c r="K43"/>
    </row>
    <row r="44" spans="1:11" s="21" customFormat="1" ht="27" customHeight="1">
      <c r="A44" s="64">
        <v>34</v>
      </c>
      <c r="B44" s="42" t="s">
        <v>64</v>
      </c>
      <c r="C44" s="43" t="s">
        <v>65</v>
      </c>
      <c r="D44" s="42" t="s">
        <v>63</v>
      </c>
      <c r="E44" s="65">
        <f>592+337</f>
        <v>929</v>
      </c>
      <c r="F44" s="96">
        <v>805</v>
      </c>
      <c r="G44" s="65">
        <f t="shared" si="1"/>
        <v>1734</v>
      </c>
      <c r="H44" s="44">
        <v>2.25</v>
      </c>
      <c r="I44" s="41">
        <f t="shared" si="0"/>
        <v>3901.5</v>
      </c>
      <c r="J44"/>
      <c r="K44"/>
    </row>
    <row r="45" spans="1:11" s="21" customFormat="1" ht="27" customHeight="1">
      <c r="A45" s="64">
        <v>35</v>
      </c>
      <c r="B45" s="42" t="s">
        <v>66</v>
      </c>
      <c r="C45" s="43" t="s">
        <v>67</v>
      </c>
      <c r="D45" s="42" t="s">
        <v>68</v>
      </c>
      <c r="E45" s="65">
        <v>840</v>
      </c>
      <c r="F45" s="96">
        <v>650</v>
      </c>
      <c r="G45" s="65">
        <f t="shared" si="1"/>
        <v>1490</v>
      </c>
      <c r="H45" s="44">
        <v>87</v>
      </c>
      <c r="I45" s="41">
        <f t="shared" si="0"/>
        <v>129630</v>
      </c>
      <c r="J45"/>
      <c r="K45"/>
    </row>
    <row r="46" spans="1:11" s="21" customFormat="1" ht="27" customHeight="1">
      <c r="A46" s="64">
        <v>36</v>
      </c>
      <c r="B46" s="42" t="s">
        <v>69</v>
      </c>
      <c r="C46" s="43" t="s">
        <v>70</v>
      </c>
      <c r="D46" s="42" t="s">
        <v>68</v>
      </c>
      <c r="E46" s="65">
        <v>1225</v>
      </c>
      <c r="F46" s="96">
        <v>650</v>
      </c>
      <c r="G46" s="65">
        <f t="shared" si="1"/>
        <v>1875</v>
      </c>
      <c r="H46" s="44">
        <v>85</v>
      </c>
      <c r="I46" s="41">
        <f t="shared" si="0"/>
        <v>159375</v>
      </c>
      <c r="J46"/>
      <c r="K46"/>
    </row>
    <row r="47" spans="1:11" s="21" customFormat="1" ht="27" customHeight="1">
      <c r="A47" s="64">
        <v>37</v>
      </c>
      <c r="B47" s="42">
        <v>2401.5149999999999</v>
      </c>
      <c r="C47" s="43" t="s">
        <v>187</v>
      </c>
      <c r="D47" s="42" t="s">
        <v>71</v>
      </c>
      <c r="E47" s="65">
        <v>1925</v>
      </c>
      <c r="F47" s="96"/>
      <c r="G47" s="65">
        <f t="shared" si="1"/>
        <v>1925</v>
      </c>
      <c r="H47" s="46">
        <v>10</v>
      </c>
      <c r="I47" s="47">
        <f t="shared" si="0"/>
        <v>19250</v>
      </c>
      <c r="J47"/>
      <c r="K47"/>
    </row>
    <row r="48" spans="1:11" s="21" customFormat="1" ht="27" customHeight="1">
      <c r="A48" s="64">
        <v>38</v>
      </c>
      <c r="B48" s="42" t="s">
        <v>72</v>
      </c>
      <c r="C48" s="43" t="s">
        <v>73</v>
      </c>
      <c r="D48" s="42" t="s">
        <v>48</v>
      </c>
      <c r="E48" s="65">
        <v>200</v>
      </c>
      <c r="F48" s="96">
        <v>50</v>
      </c>
      <c r="G48" s="65">
        <f t="shared" si="1"/>
        <v>250</v>
      </c>
      <c r="H48" s="44">
        <v>75</v>
      </c>
      <c r="I48" s="41">
        <f t="shared" si="0"/>
        <v>18750</v>
      </c>
      <c r="J48"/>
      <c r="K48"/>
    </row>
    <row r="49" spans="1:11" s="21" customFormat="1" ht="27" customHeight="1" thickBot="1">
      <c r="A49" s="63" t="s">
        <v>8</v>
      </c>
      <c r="B49" s="38" t="s">
        <v>9</v>
      </c>
      <c r="C49" s="37" t="s">
        <v>10</v>
      </c>
      <c r="D49" s="38" t="s">
        <v>11</v>
      </c>
      <c r="E49" s="63" t="s">
        <v>162</v>
      </c>
      <c r="F49" s="94" t="s">
        <v>163</v>
      </c>
      <c r="G49" s="63" t="s">
        <v>13</v>
      </c>
      <c r="H49" s="37" t="s">
        <v>12</v>
      </c>
      <c r="I49" s="37" t="s">
        <v>137</v>
      </c>
      <c r="J49"/>
      <c r="K49"/>
    </row>
    <row r="50" spans="1:11" s="21" customFormat="1" ht="27" customHeight="1">
      <c r="A50" s="64">
        <v>39</v>
      </c>
      <c r="B50" s="42">
        <v>2502.5410000000002</v>
      </c>
      <c r="C50" s="43" t="s">
        <v>188</v>
      </c>
      <c r="D50" s="42" t="s">
        <v>20</v>
      </c>
      <c r="E50" s="65">
        <v>2900</v>
      </c>
      <c r="F50" s="96">
        <v>535</v>
      </c>
      <c r="G50" s="65">
        <v>3325</v>
      </c>
      <c r="H50" s="44">
        <v>9.5</v>
      </c>
      <c r="I50" s="41">
        <f t="shared" ref="I50:I90" si="2">G50*H50</f>
        <v>31587.5</v>
      </c>
      <c r="J50"/>
      <c r="K50"/>
    </row>
    <row r="51" spans="1:11" s="21" customFormat="1" ht="27" customHeight="1">
      <c r="A51" s="64">
        <v>40</v>
      </c>
      <c r="B51" s="42">
        <v>2503.511</v>
      </c>
      <c r="C51" s="43" t="s">
        <v>74</v>
      </c>
      <c r="D51" s="42" t="s">
        <v>20</v>
      </c>
      <c r="E51" s="65">
        <v>590</v>
      </c>
      <c r="F51" s="96">
        <v>212</v>
      </c>
      <c r="G51" s="65">
        <f t="shared" ref="G51:G58" si="3">E51+F51</f>
        <v>802</v>
      </c>
      <c r="H51" s="44">
        <v>45</v>
      </c>
      <c r="I51" s="41">
        <f t="shared" si="2"/>
        <v>36090</v>
      </c>
      <c r="J51"/>
      <c r="K51"/>
    </row>
    <row r="52" spans="1:11" s="21" customFormat="1" ht="27" customHeight="1">
      <c r="A52" s="64">
        <v>41</v>
      </c>
      <c r="B52" s="42">
        <v>2503.511</v>
      </c>
      <c r="C52" s="43" t="s">
        <v>189</v>
      </c>
      <c r="D52" s="42" t="s">
        <v>20</v>
      </c>
      <c r="E52" s="65">
        <v>195</v>
      </c>
      <c r="F52" s="96"/>
      <c r="G52" s="65">
        <f t="shared" si="3"/>
        <v>195</v>
      </c>
      <c r="H52" s="44">
        <v>49</v>
      </c>
      <c r="I52" s="41">
        <f t="shared" si="2"/>
        <v>9555</v>
      </c>
      <c r="J52"/>
      <c r="K52"/>
    </row>
    <row r="53" spans="1:11" s="21" customFormat="1" ht="27" customHeight="1">
      <c r="A53" s="64">
        <v>42</v>
      </c>
      <c r="B53" s="42">
        <v>2503.511</v>
      </c>
      <c r="C53" s="43" t="s">
        <v>75</v>
      </c>
      <c r="D53" s="42" t="s">
        <v>20</v>
      </c>
      <c r="E53" s="65">
        <v>355</v>
      </c>
      <c r="F53" s="96"/>
      <c r="G53" s="65">
        <f t="shared" si="3"/>
        <v>355</v>
      </c>
      <c r="H53" s="44">
        <v>52</v>
      </c>
      <c r="I53" s="41">
        <f t="shared" si="2"/>
        <v>18460</v>
      </c>
      <c r="J53"/>
      <c r="K53"/>
    </row>
    <row r="54" spans="1:11" s="21" customFormat="1" ht="27" customHeight="1">
      <c r="A54" s="64">
        <v>43</v>
      </c>
      <c r="B54" s="42">
        <v>2503.511</v>
      </c>
      <c r="C54" s="43" t="s">
        <v>76</v>
      </c>
      <c r="D54" s="42" t="s">
        <v>20</v>
      </c>
      <c r="E54" s="65">
        <v>615</v>
      </c>
      <c r="F54" s="96"/>
      <c r="G54" s="65">
        <f t="shared" si="3"/>
        <v>615</v>
      </c>
      <c r="H54" s="44">
        <v>54</v>
      </c>
      <c r="I54" s="41">
        <f t="shared" si="2"/>
        <v>33210</v>
      </c>
      <c r="J54"/>
      <c r="K54"/>
    </row>
    <row r="55" spans="1:11" s="21" customFormat="1" ht="27" customHeight="1">
      <c r="A55" s="64">
        <v>44</v>
      </c>
      <c r="B55" s="42">
        <v>2503.511</v>
      </c>
      <c r="C55" s="43" t="s">
        <v>77</v>
      </c>
      <c r="D55" s="42" t="s">
        <v>20</v>
      </c>
      <c r="E55" s="65">
        <v>85</v>
      </c>
      <c r="F55" s="96"/>
      <c r="G55" s="65">
        <f t="shared" si="3"/>
        <v>85</v>
      </c>
      <c r="H55" s="44">
        <v>69</v>
      </c>
      <c r="I55" s="41">
        <f t="shared" si="2"/>
        <v>5865</v>
      </c>
      <c r="J55"/>
      <c r="K55"/>
    </row>
    <row r="56" spans="1:11" s="21" customFormat="1" ht="27" customHeight="1">
      <c r="A56" s="64">
        <v>45</v>
      </c>
      <c r="B56" s="42">
        <v>2503.511</v>
      </c>
      <c r="C56" s="43" t="s">
        <v>190</v>
      </c>
      <c r="D56" s="42" t="s">
        <v>20</v>
      </c>
      <c r="E56" s="65">
        <v>170</v>
      </c>
      <c r="F56" s="96"/>
      <c r="G56" s="65">
        <f t="shared" si="3"/>
        <v>170</v>
      </c>
      <c r="H56" s="44">
        <v>79</v>
      </c>
      <c r="I56" s="41">
        <f t="shared" si="2"/>
        <v>13430</v>
      </c>
      <c r="J56"/>
      <c r="K56"/>
    </row>
    <row r="57" spans="1:11" s="21" customFormat="1" ht="27" customHeight="1">
      <c r="A57" s="64">
        <v>46</v>
      </c>
      <c r="B57" s="42" t="s">
        <v>78</v>
      </c>
      <c r="C57" s="43" t="s">
        <v>79</v>
      </c>
      <c r="D57" s="42" t="s">
        <v>20</v>
      </c>
      <c r="E57" s="65">
        <v>545</v>
      </c>
      <c r="F57" s="96"/>
      <c r="G57" s="65">
        <f t="shared" si="3"/>
        <v>545</v>
      </c>
      <c r="H57" s="44">
        <v>38</v>
      </c>
      <c r="I57" s="41">
        <f t="shared" si="2"/>
        <v>20710</v>
      </c>
      <c r="J57"/>
      <c r="K57"/>
    </row>
    <row r="58" spans="1:11" ht="27" customHeight="1">
      <c r="A58" s="64">
        <v>47</v>
      </c>
      <c r="B58" s="42">
        <v>2503.5149999999999</v>
      </c>
      <c r="C58" s="43" t="s">
        <v>191</v>
      </c>
      <c r="D58" s="42" t="s">
        <v>41</v>
      </c>
      <c r="E58" s="65">
        <v>1</v>
      </c>
      <c r="F58" s="96"/>
      <c r="G58" s="65">
        <f t="shared" si="3"/>
        <v>1</v>
      </c>
      <c r="H58" s="44">
        <v>2375</v>
      </c>
      <c r="I58" s="41">
        <f t="shared" si="2"/>
        <v>2375</v>
      </c>
      <c r="J58"/>
      <c r="K58"/>
    </row>
    <row r="59" spans="1:11" s="21" customFormat="1" ht="27" customHeight="1">
      <c r="A59" s="64">
        <v>48</v>
      </c>
      <c r="B59" s="42">
        <v>2503.6019999999999</v>
      </c>
      <c r="C59" s="43" t="s">
        <v>80</v>
      </c>
      <c r="D59" s="42" t="s">
        <v>41</v>
      </c>
      <c r="E59" s="65">
        <v>7</v>
      </c>
      <c r="F59" s="96"/>
      <c r="G59" s="65">
        <v>4</v>
      </c>
      <c r="H59" s="44">
        <v>830</v>
      </c>
      <c r="I59" s="44">
        <f t="shared" si="2"/>
        <v>3320</v>
      </c>
      <c r="J59"/>
      <c r="K59"/>
    </row>
    <row r="60" spans="1:11" s="21" customFormat="1" ht="27" customHeight="1">
      <c r="A60" s="64">
        <v>49</v>
      </c>
      <c r="B60" s="42" t="s">
        <v>81</v>
      </c>
      <c r="C60" s="43" t="s">
        <v>82</v>
      </c>
      <c r="D60" s="42" t="s">
        <v>41</v>
      </c>
      <c r="E60" s="65">
        <v>3</v>
      </c>
      <c r="F60" s="96"/>
      <c r="G60" s="65">
        <f>E60+F60</f>
        <v>3</v>
      </c>
      <c r="H60" s="44">
        <v>675</v>
      </c>
      <c r="I60" s="44">
        <f t="shared" si="2"/>
        <v>2025</v>
      </c>
      <c r="J60"/>
      <c r="K60"/>
    </row>
    <row r="61" spans="1:11" s="21" customFormat="1" ht="27" customHeight="1">
      <c r="A61" s="64">
        <v>50</v>
      </c>
      <c r="B61" s="42" t="s">
        <v>192</v>
      </c>
      <c r="C61" s="43" t="s">
        <v>193</v>
      </c>
      <c r="D61" s="42" t="s">
        <v>20</v>
      </c>
      <c r="E61" s="65">
        <v>75</v>
      </c>
      <c r="F61" s="96"/>
      <c r="G61" s="65">
        <f>E61+F61</f>
        <v>75</v>
      </c>
      <c r="H61" s="44">
        <v>66</v>
      </c>
      <c r="I61" s="44">
        <f t="shared" si="2"/>
        <v>4950</v>
      </c>
      <c r="J61"/>
      <c r="K61"/>
    </row>
    <row r="62" spans="1:11" s="21" customFormat="1" ht="27" customHeight="1">
      <c r="A62" s="64">
        <v>51</v>
      </c>
      <c r="B62" s="42" t="s">
        <v>194</v>
      </c>
      <c r="C62" s="43" t="s">
        <v>195</v>
      </c>
      <c r="D62" s="42" t="s">
        <v>20</v>
      </c>
      <c r="E62" s="65">
        <v>500</v>
      </c>
      <c r="F62" s="96"/>
      <c r="G62" s="65">
        <f>E62+F62</f>
        <v>500</v>
      </c>
      <c r="H62" s="44">
        <v>43</v>
      </c>
      <c r="I62" s="44">
        <f t="shared" si="2"/>
        <v>21500</v>
      </c>
      <c r="J62"/>
      <c r="K62"/>
    </row>
    <row r="63" spans="1:11" s="21" customFormat="1" ht="27" customHeight="1">
      <c r="A63" s="64">
        <v>52</v>
      </c>
      <c r="B63" s="42" t="s">
        <v>196</v>
      </c>
      <c r="C63" s="43" t="s">
        <v>197</v>
      </c>
      <c r="D63" s="42" t="s">
        <v>41</v>
      </c>
      <c r="E63" s="65">
        <v>1</v>
      </c>
      <c r="F63" s="96"/>
      <c r="G63" s="65">
        <f>E63+F63</f>
        <v>1</v>
      </c>
      <c r="H63" s="44">
        <v>6000</v>
      </c>
      <c r="I63" s="44">
        <f t="shared" si="2"/>
        <v>6000</v>
      </c>
      <c r="J63"/>
      <c r="K63"/>
    </row>
    <row r="64" spans="1:11" s="21" customFormat="1" ht="27" customHeight="1">
      <c r="A64" s="64">
        <v>53</v>
      </c>
      <c r="B64" s="42" t="s">
        <v>83</v>
      </c>
      <c r="C64" s="43" t="s">
        <v>84</v>
      </c>
      <c r="D64" s="42" t="s">
        <v>41</v>
      </c>
      <c r="E64" s="65">
        <v>1</v>
      </c>
      <c r="F64" s="96"/>
      <c r="G64" s="65">
        <f>E64+F64</f>
        <v>1</v>
      </c>
      <c r="H64" s="44">
        <v>4600</v>
      </c>
      <c r="I64" s="44">
        <f t="shared" si="2"/>
        <v>4600</v>
      </c>
      <c r="J64"/>
      <c r="K64"/>
    </row>
    <row r="65" spans="1:11" s="21" customFormat="1" ht="27" customHeight="1">
      <c r="A65" s="64">
        <v>54</v>
      </c>
      <c r="B65" s="42" t="s">
        <v>198</v>
      </c>
      <c r="C65" s="43" t="s">
        <v>199</v>
      </c>
      <c r="D65" s="42" t="s">
        <v>41</v>
      </c>
      <c r="E65" s="65">
        <v>8</v>
      </c>
      <c r="F65" s="96"/>
      <c r="G65" s="65">
        <v>6</v>
      </c>
      <c r="H65" s="44">
        <v>1340</v>
      </c>
      <c r="I65" s="44">
        <f t="shared" si="2"/>
        <v>8040</v>
      </c>
      <c r="J65"/>
      <c r="K65"/>
    </row>
    <row r="66" spans="1:11" s="21" customFormat="1" ht="27" customHeight="1">
      <c r="A66" s="64">
        <v>55</v>
      </c>
      <c r="B66" s="42" t="s">
        <v>200</v>
      </c>
      <c r="C66" s="43" t="s">
        <v>201</v>
      </c>
      <c r="D66" s="42" t="s">
        <v>41</v>
      </c>
      <c r="E66" s="65">
        <v>600</v>
      </c>
      <c r="F66" s="96"/>
      <c r="G66" s="65">
        <v>2</v>
      </c>
      <c r="H66" s="44">
        <v>2680</v>
      </c>
      <c r="I66" s="44">
        <f t="shared" si="2"/>
        <v>5360</v>
      </c>
      <c r="J66"/>
      <c r="K66"/>
    </row>
    <row r="67" spans="1:11" s="21" customFormat="1" ht="27" customHeight="1">
      <c r="A67" s="64">
        <v>56</v>
      </c>
      <c r="B67" s="42">
        <v>2504.6030000000001</v>
      </c>
      <c r="C67" s="43" t="s">
        <v>202</v>
      </c>
      <c r="D67" s="42" t="s">
        <v>20</v>
      </c>
      <c r="E67" s="65">
        <v>325</v>
      </c>
      <c r="F67" s="96"/>
      <c r="G67" s="65">
        <f>E67+F67</f>
        <v>325</v>
      </c>
      <c r="H67" s="44">
        <v>24.5</v>
      </c>
      <c r="I67" s="44">
        <f t="shared" si="2"/>
        <v>7962.5</v>
      </c>
      <c r="J67"/>
      <c r="K67"/>
    </row>
    <row r="68" spans="1:11" s="21" customFormat="1" ht="27" customHeight="1">
      <c r="A68" s="64">
        <v>57</v>
      </c>
      <c r="B68" s="42" t="s">
        <v>203</v>
      </c>
      <c r="C68" s="43" t="s">
        <v>204</v>
      </c>
      <c r="D68" s="42" t="s">
        <v>20</v>
      </c>
      <c r="E68" s="65">
        <v>50</v>
      </c>
      <c r="F68" s="96"/>
      <c r="G68" s="65">
        <f>E68+F68</f>
        <v>50</v>
      </c>
      <c r="H68" s="44">
        <v>50</v>
      </c>
      <c r="I68" s="44">
        <f t="shared" si="2"/>
        <v>2500</v>
      </c>
      <c r="J68"/>
      <c r="K68"/>
    </row>
    <row r="69" spans="1:11" s="21" customFormat="1" ht="27" customHeight="1">
      <c r="A69" s="64">
        <v>58</v>
      </c>
      <c r="B69" s="42" t="s">
        <v>85</v>
      </c>
      <c r="C69" s="43" t="s">
        <v>86</v>
      </c>
      <c r="D69" s="42" t="s">
        <v>20</v>
      </c>
      <c r="E69" s="65">
        <v>540</v>
      </c>
      <c r="F69" s="96"/>
      <c r="G69" s="65">
        <v>360</v>
      </c>
      <c r="H69" s="44">
        <v>44</v>
      </c>
      <c r="I69" s="44">
        <f t="shared" si="2"/>
        <v>15840</v>
      </c>
      <c r="J69"/>
      <c r="K69"/>
    </row>
    <row r="70" spans="1:11" s="21" customFormat="1" ht="27" customHeight="1">
      <c r="A70" s="64">
        <v>59</v>
      </c>
      <c r="B70" s="42" t="s">
        <v>87</v>
      </c>
      <c r="C70" s="43" t="s">
        <v>88</v>
      </c>
      <c r="D70" s="42" t="s">
        <v>20</v>
      </c>
      <c r="E70" s="65">
        <v>600</v>
      </c>
      <c r="F70" s="96"/>
      <c r="G70" s="65">
        <v>390</v>
      </c>
      <c r="H70" s="44">
        <v>49</v>
      </c>
      <c r="I70" s="44">
        <f t="shared" si="2"/>
        <v>19110</v>
      </c>
      <c r="J70"/>
      <c r="K70"/>
    </row>
    <row r="71" spans="1:11" s="21" customFormat="1" ht="27" customHeight="1">
      <c r="A71" s="64">
        <v>60</v>
      </c>
      <c r="B71" s="42" t="s">
        <v>205</v>
      </c>
      <c r="C71" s="43" t="s">
        <v>206</v>
      </c>
      <c r="D71" s="42" t="s">
        <v>20</v>
      </c>
      <c r="E71" s="65">
        <v>8</v>
      </c>
      <c r="F71" s="96"/>
      <c r="G71" s="65">
        <v>1063</v>
      </c>
      <c r="H71" s="44">
        <v>59</v>
      </c>
      <c r="I71" s="44">
        <f t="shared" si="2"/>
        <v>62717</v>
      </c>
      <c r="J71"/>
      <c r="K71"/>
    </row>
    <row r="72" spans="1:11" s="21" customFormat="1" ht="27" customHeight="1">
      <c r="A72" s="64">
        <v>61</v>
      </c>
      <c r="B72" s="42" t="s">
        <v>207</v>
      </c>
      <c r="C72" s="43" t="s">
        <v>208</v>
      </c>
      <c r="D72" s="42" t="s">
        <v>41</v>
      </c>
      <c r="E72" s="65">
        <v>1</v>
      </c>
      <c r="F72" s="96"/>
      <c r="G72" s="65">
        <f t="shared" ref="G72:G77" si="4">E72+F72</f>
        <v>1</v>
      </c>
      <c r="H72" s="44">
        <v>555</v>
      </c>
      <c r="I72" s="44">
        <f t="shared" si="2"/>
        <v>555</v>
      </c>
      <c r="J72"/>
      <c r="K72"/>
    </row>
    <row r="73" spans="1:11" s="21" customFormat="1" ht="27" customHeight="1">
      <c r="A73" s="64">
        <v>62</v>
      </c>
      <c r="B73" s="42" t="s">
        <v>89</v>
      </c>
      <c r="C73" s="43" t="s">
        <v>90</v>
      </c>
      <c r="D73" s="42" t="s">
        <v>20</v>
      </c>
      <c r="E73" s="65">
        <v>235</v>
      </c>
      <c r="F73" s="96"/>
      <c r="G73" s="65">
        <f t="shared" si="4"/>
        <v>235</v>
      </c>
      <c r="H73" s="44">
        <v>19</v>
      </c>
      <c r="I73" s="44">
        <f t="shared" si="2"/>
        <v>4465</v>
      </c>
      <c r="J73"/>
      <c r="K73"/>
    </row>
    <row r="74" spans="1:11" s="21" customFormat="1" ht="27" customHeight="1">
      <c r="A74" s="64">
        <v>63</v>
      </c>
      <c r="B74" s="42">
        <v>2506.502</v>
      </c>
      <c r="C74" s="43" t="s">
        <v>209</v>
      </c>
      <c r="D74" s="42" t="s">
        <v>41</v>
      </c>
      <c r="E74" s="65">
        <v>1</v>
      </c>
      <c r="F74" s="96">
        <v>2</v>
      </c>
      <c r="G74" s="65">
        <f t="shared" si="4"/>
        <v>3</v>
      </c>
      <c r="H74" s="44">
        <v>1675</v>
      </c>
      <c r="I74" s="44">
        <f t="shared" si="2"/>
        <v>5025</v>
      </c>
      <c r="J74"/>
      <c r="K74"/>
    </row>
    <row r="75" spans="1:11" s="21" customFormat="1" ht="27" customHeight="1">
      <c r="A75" s="64">
        <v>64</v>
      </c>
      <c r="B75" s="42">
        <v>2506.502</v>
      </c>
      <c r="C75" s="43" t="s">
        <v>210</v>
      </c>
      <c r="D75" s="42" t="s">
        <v>41</v>
      </c>
      <c r="E75" s="65">
        <v>11</v>
      </c>
      <c r="F75" s="96">
        <v>1</v>
      </c>
      <c r="G75" s="65">
        <f t="shared" si="4"/>
        <v>12</v>
      </c>
      <c r="H75" s="44">
        <v>1800</v>
      </c>
      <c r="I75" s="44">
        <f t="shared" si="2"/>
        <v>21600</v>
      </c>
      <c r="J75"/>
      <c r="K75"/>
    </row>
    <row r="76" spans="1:11" s="21" customFormat="1" ht="27" customHeight="1">
      <c r="A76" s="64">
        <v>65</v>
      </c>
      <c r="B76" s="42">
        <v>2506.502</v>
      </c>
      <c r="C76" s="43" t="s">
        <v>211</v>
      </c>
      <c r="D76" s="42" t="s">
        <v>41</v>
      </c>
      <c r="E76" s="65">
        <v>6</v>
      </c>
      <c r="F76" s="96">
        <v>1</v>
      </c>
      <c r="G76" s="65">
        <f t="shared" si="4"/>
        <v>7</v>
      </c>
      <c r="H76" s="44">
        <v>2625</v>
      </c>
      <c r="I76" s="44">
        <f t="shared" si="2"/>
        <v>18375</v>
      </c>
      <c r="J76"/>
      <c r="K76"/>
    </row>
    <row r="77" spans="1:11" s="21" customFormat="1" ht="27" customHeight="1">
      <c r="A77" s="64">
        <v>66</v>
      </c>
      <c r="B77" s="42">
        <v>2506.502</v>
      </c>
      <c r="C77" s="43" t="s">
        <v>212</v>
      </c>
      <c r="D77" s="42" t="s">
        <v>41</v>
      </c>
      <c r="E77" s="65">
        <v>1</v>
      </c>
      <c r="F77" s="96"/>
      <c r="G77" s="65">
        <f t="shared" si="4"/>
        <v>1</v>
      </c>
      <c r="H77" s="44">
        <v>3525</v>
      </c>
      <c r="I77" s="44">
        <f t="shared" si="2"/>
        <v>3525</v>
      </c>
      <c r="J77"/>
      <c r="K77"/>
    </row>
    <row r="78" spans="1:11" s="21" customFormat="1" ht="27" customHeight="1">
      <c r="A78" s="64">
        <v>67</v>
      </c>
      <c r="B78" s="42">
        <v>2506.5210000000002</v>
      </c>
      <c r="C78" s="43" t="s">
        <v>91</v>
      </c>
      <c r="D78" s="42" t="s">
        <v>41</v>
      </c>
      <c r="E78" s="65">
        <v>20</v>
      </c>
      <c r="F78" s="96">
        <v>4</v>
      </c>
      <c r="G78" s="65">
        <v>23</v>
      </c>
      <c r="H78" s="44">
        <v>745</v>
      </c>
      <c r="I78" s="44">
        <f t="shared" si="2"/>
        <v>17135</v>
      </c>
      <c r="J78"/>
      <c r="K78"/>
    </row>
    <row r="79" spans="1:11" s="21" customFormat="1" ht="27" customHeight="1">
      <c r="A79" s="64">
        <v>68</v>
      </c>
      <c r="B79" s="42">
        <v>2506.5210000000002</v>
      </c>
      <c r="C79" s="43" t="s">
        <v>213</v>
      </c>
      <c r="D79" s="42" t="s">
        <v>41</v>
      </c>
      <c r="E79" s="65">
        <v>1</v>
      </c>
      <c r="F79" s="96"/>
      <c r="G79" s="65">
        <f>E79+F79</f>
        <v>1</v>
      </c>
      <c r="H79" s="44">
        <v>625</v>
      </c>
      <c r="I79" s="44">
        <f t="shared" si="2"/>
        <v>625</v>
      </c>
      <c r="J79"/>
      <c r="K79"/>
    </row>
    <row r="80" spans="1:11" s="21" customFormat="1" ht="27" customHeight="1">
      <c r="A80" s="64">
        <v>69</v>
      </c>
      <c r="B80" s="42" t="s">
        <v>92</v>
      </c>
      <c r="C80" s="43" t="s">
        <v>93</v>
      </c>
      <c r="D80" s="42" t="s">
        <v>41</v>
      </c>
      <c r="E80" s="65">
        <v>5</v>
      </c>
      <c r="F80" s="96"/>
      <c r="G80" s="65">
        <v>6</v>
      </c>
      <c r="H80" s="44">
        <v>255</v>
      </c>
      <c r="I80" s="44">
        <f t="shared" si="2"/>
        <v>1530</v>
      </c>
      <c r="J80"/>
      <c r="K80"/>
    </row>
    <row r="81" spans="1:11" s="21" customFormat="1" ht="27" customHeight="1">
      <c r="A81" s="64">
        <v>70</v>
      </c>
      <c r="B81" s="42" t="s">
        <v>94</v>
      </c>
      <c r="C81" s="43" t="s">
        <v>95</v>
      </c>
      <c r="D81" s="42" t="s">
        <v>41</v>
      </c>
      <c r="E81" s="65">
        <v>1</v>
      </c>
      <c r="F81" s="96"/>
      <c r="G81" s="65">
        <f t="shared" ref="G81:G90" si="5">E81+F81</f>
        <v>1</v>
      </c>
      <c r="H81" s="44">
        <v>1850</v>
      </c>
      <c r="I81" s="44">
        <f t="shared" si="2"/>
        <v>1850</v>
      </c>
      <c r="J81"/>
      <c r="K81"/>
    </row>
    <row r="82" spans="1:11" s="21" customFormat="1" ht="27" customHeight="1">
      <c r="A82" s="64">
        <v>71</v>
      </c>
      <c r="B82" s="42">
        <v>2511.5010000000002</v>
      </c>
      <c r="C82" s="43" t="s">
        <v>97</v>
      </c>
      <c r="D82" s="42" t="s">
        <v>96</v>
      </c>
      <c r="E82" s="65">
        <v>14</v>
      </c>
      <c r="F82" s="96"/>
      <c r="G82" s="65">
        <f t="shared" si="5"/>
        <v>14</v>
      </c>
      <c r="H82" s="44">
        <v>52</v>
      </c>
      <c r="I82" s="44">
        <f t="shared" si="2"/>
        <v>728</v>
      </c>
      <c r="J82"/>
      <c r="K82"/>
    </row>
    <row r="83" spans="1:11" s="21" customFormat="1" ht="27" customHeight="1">
      <c r="A83" s="64">
        <v>72</v>
      </c>
      <c r="B83" s="42" t="s">
        <v>98</v>
      </c>
      <c r="C83" s="43" t="s">
        <v>99</v>
      </c>
      <c r="D83" s="42" t="s">
        <v>20</v>
      </c>
      <c r="E83" s="65"/>
      <c r="F83" s="96">
        <v>355</v>
      </c>
      <c r="G83" s="65">
        <f t="shared" si="5"/>
        <v>355</v>
      </c>
      <c r="H83" s="44">
        <v>20</v>
      </c>
      <c r="I83" s="44">
        <f t="shared" si="2"/>
        <v>7100</v>
      </c>
      <c r="J83"/>
      <c r="K83"/>
    </row>
    <row r="84" spans="1:11" s="21" customFormat="1" ht="27" customHeight="1">
      <c r="A84" s="64">
        <v>73</v>
      </c>
      <c r="B84" s="42" t="s">
        <v>100</v>
      </c>
      <c r="C84" s="43" t="s">
        <v>101</v>
      </c>
      <c r="D84" s="42" t="s">
        <v>20</v>
      </c>
      <c r="E84" s="65">
        <v>2050</v>
      </c>
      <c r="F84" s="96">
        <v>520</v>
      </c>
      <c r="G84" s="65">
        <f t="shared" si="5"/>
        <v>2570</v>
      </c>
      <c r="H84" s="44">
        <v>17</v>
      </c>
      <c r="I84" s="44">
        <f t="shared" si="2"/>
        <v>43690</v>
      </c>
      <c r="J84"/>
      <c r="K84"/>
    </row>
    <row r="85" spans="1:11" s="21" customFormat="1" ht="27" customHeight="1">
      <c r="A85" s="64">
        <v>74</v>
      </c>
      <c r="B85" s="42" t="s">
        <v>214</v>
      </c>
      <c r="C85" s="43" t="s">
        <v>215</v>
      </c>
      <c r="D85" s="42" t="s">
        <v>41</v>
      </c>
      <c r="E85" s="65">
        <v>4</v>
      </c>
      <c r="F85" s="96"/>
      <c r="G85" s="65">
        <f t="shared" si="5"/>
        <v>4</v>
      </c>
      <c r="H85" s="46">
        <v>20500</v>
      </c>
      <c r="I85" s="46">
        <f t="shared" si="2"/>
        <v>82000</v>
      </c>
      <c r="J85"/>
      <c r="K85"/>
    </row>
    <row r="86" spans="1:11" s="21" customFormat="1" ht="27" customHeight="1">
      <c r="A86" s="64">
        <v>75</v>
      </c>
      <c r="B86" s="48">
        <v>2545.5230000000001</v>
      </c>
      <c r="C86" s="43" t="s">
        <v>216</v>
      </c>
      <c r="D86" s="48" t="s">
        <v>20</v>
      </c>
      <c r="E86" s="65">
        <v>270</v>
      </c>
      <c r="F86" s="96"/>
      <c r="G86" s="65">
        <f t="shared" si="5"/>
        <v>270</v>
      </c>
      <c r="H86" s="44">
        <v>14</v>
      </c>
      <c r="I86" s="41">
        <f t="shared" si="2"/>
        <v>3780</v>
      </c>
      <c r="J86"/>
      <c r="K86"/>
    </row>
    <row r="87" spans="1:11" s="21" customFormat="1" ht="27" customHeight="1">
      <c r="A87" s="64">
        <v>76</v>
      </c>
      <c r="B87" s="48">
        <v>2545.5230000000001</v>
      </c>
      <c r="C87" s="43" t="s">
        <v>217</v>
      </c>
      <c r="D87" s="48" t="s">
        <v>20</v>
      </c>
      <c r="E87" s="65">
        <v>270</v>
      </c>
      <c r="F87" s="96"/>
      <c r="G87" s="65">
        <f t="shared" si="5"/>
        <v>270</v>
      </c>
      <c r="H87" s="44">
        <v>22</v>
      </c>
      <c r="I87" s="41">
        <f t="shared" si="2"/>
        <v>5940</v>
      </c>
      <c r="J87"/>
      <c r="K87"/>
    </row>
    <row r="88" spans="1:11" ht="27" customHeight="1">
      <c r="A88" s="64">
        <v>77</v>
      </c>
      <c r="B88" s="48">
        <v>2545.5230000000001</v>
      </c>
      <c r="C88" s="43" t="s">
        <v>218</v>
      </c>
      <c r="D88" s="48" t="s">
        <v>20</v>
      </c>
      <c r="E88" s="65">
        <v>460</v>
      </c>
      <c r="F88" s="96"/>
      <c r="G88" s="65">
        <f t="shared" si="5"/>
        <v>460</v>
      </c>
      <c r="H88" s="44">
        <v>20</v>
      </c>
      <c r="I88" s="41">
        <f t="shared" si="2"/>
        <v>9200</v>
      </c>
      <c r="J88"/>
      <c r="K88"/>
    </row>
    <row r="89" spans="1:11" s="21" customFormat="1" ht="27" customHeight="1">
      <c r="A89" s="64">
        <v>78</v>
      </c>
      <c r="B89" s="48" t="s">
        <v>219</v>
      </c>
      <c r="C89" s="43" t="s">
        <v>220</v>
      </c>
      <c r="D89" s="48" t="s">
        <v>20</v>
      </c>
      <c r="E89" s="65">
        <v>9092</v>
      </c>
      <c r="F89" s="96">
        <v>522</v>
      </c>
      <c r="G89" s="65">
        <f t="shared" si="5"/>
        <v>9614</v>
      </c>
      <c r="H89" s="44">
        <v>4.5</v>
      </c>
      <c r="I89" s="41">
        <f t="shared" si="2"/>
        <v>43263</v>
      </c>
      <c r="J89"/>
      <c r="K89"/>
    </row>
    <row r="90" spans="1:11" s="21" customFormat="1" ht="27" customHeight="1">
      <c r="A90" s="64">
        <v>79</v>
      </c>
      <c r="B90" s="42">
        <v>2550.5120000000002</v>
      </c>
      <c r="C90" s="43" t="s">
        <v>221</v>
      </c>
      <c r="D90" s="42" t="s">
        <v>41</v>
      </c>
      <c r="E90" s="65">
        <v>11</v>
      </c>
      <c r="F90" s="96"/>
      <c r="G90" s="65">
        <f t="shared" si="5"/>
        <v>11</v>
      </c>
      <c r="H90" s="46">
        <v>700</v>
      </c>
      <c r="I90" s="47">
        <f t="shared" si="2"/>
        <v>7700</v>
      </c>
      <c r="J90"/>
      <c r="K90"/>
    </row>
    <row r="91" spans="1:11" s="22" customFormat="1" ht="27" customHeight="1" thickBot="1">
      <c r="A91" s="63" t="s">
        <v>8</v>
      </c>
      <c r="B91" s="38" t="s">
        <v>9</v>
      </c>
      <c r="C91" s="37" t="s">
        <v>10</v>
      </c>
      <c r="D91" s="38" t="s">
        <v>11</v>
      </c>
      <c r="E91" s="63" t="s">
        <v>162</v>
      </c>
      <c r="F91" s="94" t="s">
        <v>163</v>
      </c>
      <c r="G91" s="63" t="s">
        <v>13</v>
      </c>
      <c r="H91" s="37" t="s">
        <v>12</v>
      </c>
      <c r="I91" s="37" t="s">
        <v>137</v>
      </c>
      <c r="J91"/>
      <c r="K91"/>
    </row>
    <row r="92" spans="1:11" s="22" customFormat="1" ht="27" customHeight="1">
      <c r="A92" s="64">
        <v>80</v>
      </c>
      <c r="B92" s="42">
        <v>2550.5120000000002</v>
      </c>
      <c r="C92" s="43" t="s">
        <v>222</v>
      </c>
      <c r="D92" s="42" t="s">
        <v>41</v>
      </c>
      <c r="E92" s="65">
        <v>2</v>
      </c>
      <c r="F92" s="96"/>
      <c r="G92" s="65">
        <f t="shared" ref="G92:G123" si="6">E92+F92</f>
        <v>2</v>
      </c>
      <c r="H92" s="46">
        <v>3800</v>
      </c>
      <c r="I92" s="47">
        <f t="shared" ref="I92:I128" si="7">G92*H92</f>
        <v>7600</v>
      </c>
      <c r="J92"/>
      <c r="K92"/>
    </row>
    <row r="93" spans="1:11" s="22" customFormat="1" ht="27" customHeight="1">
      <c r="A93" s="64">
        <v>81</v>
      </c>
      <c r="B93" s="42" t="s">
        <v>223</v>
      </c>
      <c r="C93" s="43" t="s">
        <v>224</v>
      </c>
      <c r="D93" s="42" t="s">
        <v>20</v>
      </c>
      <c r="E93" s="64">
        <v>2500</v>
      </c>
      <c r="F93" s="96">
        <v>950</v>
      </c>
      <c r="G93" s="65">
        <f t="shared" si="6"/>
        <v>3450</v>
      </c>
      <c r="H93" s="47">
        <v>1.7</v>
      </c>
      <c r="I93" s="47">
        <f t="shared" si="7"/>
        <v>5865</v>
      </c>
      <c r="J93"/>
      <c r="K93"/>
    </row>
    <row r="94" spans="1:11" s="22" customFormat="1" ht="27" customHeight="1">
      <c r="A94" s="64">
        <v>82</v>
      </c>
      <c r="B94" s="42">
        <v>2550.5320000000002</v>
      </c>
      <c r="C94" s="43" t="s">
        <v>225</v>
      </c>
      <c r="D94" s="42" t="s">
        <v>20</v>
      </c>
      <c r="E94" s="64">
        <v>6900</v>
      </c>
      <c r="F94" s="95">
        <v>2080</v>
      </c>
      <c r="G94" s="65">
        <f t="shared" si="6"/>
        <v>8980</v>
      </c>
      <c r="H94" s="47">
        <v>1.25</v>
      </c>
      <c r="I94" s="47">
        <f t="shared" si="7"/>
        <v>11225</v>
      </c>
      <c r="J94"/>
      <c r="K94"/>
    </row>
    <row r="95" spans="1:11" s="22" customFormat="1" ht="27" customHeight="1">
      <c r="A95" s="64">
        <v>83</v>
      </c>
      <c r="B95" s="42">
        <v>2550.5320000000002</v>
      </c>
      <c r="C95" s="43" t="s">
        <v>226</v>
      </c>
      <c r="D95" s="42" t="s">
        <v>20</v>
      </c>
      <c r="E95" s="64">
        <v>3625</v>
      </c>
      <c r="F95" s="95">
        <v>3400</v>
      </c>
      <c r="G95" s="65">
        <f t="shared" si="6"/>
        <v>7025</v>
      </c>
      <c r="H95" s="47">
        <v>1</v>
      </c>
      <c r="I95" s="47">
        <f t="shared" si="7"/>
        <v>7025</v>
      </c>
      <c r="J95"/>
      <c r="K95"/>
    </row>
    <row r="96" spans="1:11" s="22" customFormat="1" ht="27" customHeight="1">
      <c r="A96" s="64">
        <v>84</v>
      </c>
      <c r="B96" s="42">
        <v>2550.5320000000002</v>
      </c>
      <c r="C96" s="43" t="s">
        <v>227</v>
      </c>
      <c r="D96" s="42" t="s">
        <v>20</v>
      </c>
      <c r="E96" s="64">
        <v>1825</v>
      </c>
      <c r="F96" s="95"/>
      <c r="G96" s="65">
        <f t="shared" si="6"/>
        <v>1825</v>
      </c>
      <c r="H96" s="47">
        <v>1</v>
      </c>
      <c r="I96" s="47">
        <f t="shared" si="7"/>
        <v>1825</v>
      </c>
      <c r="J96"/>
      <c r="K96"/>
    </row>
    <row r="97" spans="1:11" s="22" customFormat="1" ht="27" customHeight="1">
      <c r="A97" s="64">
        <v>85</v>
      </c>
      <c r="B97" s="42" t="s">
        <v>102</v>
      </c>
      <c r="C97" s="43" t="s">
        <v>103</v>
      </c>
      <c r="D97" s="42" t="s">
        <v>41</v>
      </c>
      <c r="E97" s="65">
        <v>1</v>
      </c>
      <c r="F97" s="96"/>
      <c r="G97" s="65">
        <f t="shared" si="6"/>
        <v>1</v>
      </c>
      <c r="H97" s="46">
        <v>310</v>
      </c>
      <c r="I97" s="46">
        <f t="shared" si="7"/>
        <v>310</v>
      </c>
      <c r="J97"/>
      <c r="K97"/>
    </row>
    <row r="98" spans="1:11" s="22" customFormat="1" ht="27" customHeight="1">
      <c r="A98" s="64">
        <v>86</v>
      </c>
      <c r="B98" s="42">
        <v>2564.5369999999998</v>
      </c>
      <c r="C98" s="43" t="s">
        <v>228</v>
      </c>
      <c r="D98" s="42" t="s">
        <v>41</v>
      </c>
      <c r="E98" s="65">
        <v>1</v>
      </c>
      <c r="F98" s="96"/>
      <c r="G98" s="65">
        <f t="shared" si="6"/>
        <v>1</v>
      </c>
      <c r="H98" s="46">
        <v>210</v>
      </c>
      <c r="I98" s="46">
        <f t="shared" si="7"/>
        <v>210</v>
      </c>
      <c r="J98"/>
      <c r="K98"/>
    </row>
    <row r="99" spans="1:11" ht="27" customHeight="1">
      <c r="A99" s="64">
        <v>87</v>
      </c>
      <c r="B99" s="42">
        <v>2573.502</v>
      </c>
      <c r="C99" s="43" t="s">
        <v>104</v>
      </c>
      <c r="D99" s="42" t="s">
        <v>20</v>
      </c>
      <c r="E99" s="65">
        <v>250</v>
      </c>
      <c r="F99" s="96"/>
      <c r="G99" s="65">
        <f t="shared" si="6"/>
        <v>250</v>
      </c>
      <c r="H99" s="46">
        <v>2.4</v>
      </c>
      <c r="I99" s="46">
        <f t="shared" si="7"/>
        <v>600</v>
      </c>
      <c r="J99"/>
      <c r="K99"/>
    </row>
    <row r="100" spans="1:11" s="21" customFormat="1" ht="27" customHeight="1">
      <c r="A100" s="64">
        <v>88</v>
      </c>
      <c r="B100" s="49">
        <v>2573.5300000000002</v>
      </c>
      <c r="C100" s="43" t="s">
        <v>105</v>
      </c>
      <c r="D100" s="42" t="s">
        <v>41</v>
      </c>
      <c r="E100" s="65">
        <v>40</v>
      </c>
      <c r="F100" s="96">
        <v>10</v>
      </c>
      <c r="G100" s="65">
        <f t="shared" si="6"/>
        <v>50</v>
      </c>
      <c r="H100" s="46">
        <v>200</v>
      </c>
      <c r="I100" s="46">
        <f t="shared" si="7"/>
        <v>10000</v>
      </c>
      <c r="J100"/>
      <c r="K100"/>
    </row>
    <row r="101" spans="1:11" s="22" customFormat="1" ht="27" customHeight="1">
      <c r="A101" s="64">
        <v>89</v>
      </c>
      <c r="B101" s="49">
        <v>2573.54</v>
      </c>
      <c r="C101" s="43" t="s">
        <v>106</v>
      </c>
      <c r="D101" s="42" t="s">
        <v>20</v>
      </c>
      <c r="E101" s="65">
        <v>400</v>
      </c>
      <c r="F101" s="96"/>
      <c r="G101" s="65">
        <f t="shared" si="6"/>
        <v>400</v>
      </c>
      <c r="H101" s="46">
        <v>3.1</v>
      </c>
      <c r="I101" s="46">
        <f t="shared" si="7"/>
        <v>1240</v>
      </c>
      <c r="J101"/>
      <c r="K101"/>
    </row>
    <row r="102" spans="1:11" s="21" customFormat="1" ht="27" customHeight="1">
      <c r="A102" s="64">
        <v>90</v>
      </c>
      <c r="B102" s="49">
        <v>2573.5500000000002</v>
      </c>
      <c r="C102" s="43" t="s">
        <v>107</v>
      </c>
      <c r="D102" s="42" t="s">
        <v>15</v>
      </c>
      <c r="E102" s="65">
        <v>1</v>
      </c>
      <c r="F102" s="96"/>
      <c r="G102" s="65">
        <f t="shared" si="6"/>
        <v>1</v>
      </c>
      <c r="H102" s="46">
        <v>9500</v>
      </c>
      <c r="I102" s="46">
        <f t="shared" si="7"/>
        <v>9500</v>
      </c>
      <c r="J102"/>
      <c r="K102"/>
    </row>
    <row r="103" spans="1:11" s="21" customFormat="1" ht="27" customHeight="1">
      <c r="A103" s="64">
        <v>91</v>
      </c>
      <c r="B103" s="42">
        <v>2573.6039999999998</v>
      </c>
      <c r="C103" s="43" t="s">
        <v>229</v>
      </c>
      <c r="D103" s="42" t="s">
        <v>37</v>
      </c>
      <c r="E103" s="65">
        <v>1340</v>
      </c>
      <c r="F103" s="96"/>
      <c r="G103" s="65">
        <f t="shared" si="6"/>
        <v>1340</v>
      </c>
      <c r="H103" s="46">
        <v>7.87</v>
      </c>
      <c r="I103" s="46">
        <f t="shared" si="7"/>
        <v>10545.8</v>
      </c>
      <c r="J103"/>
      <c r="K103"/>
    </row>
    <row r="104" spans="1:11" s="21" customFormat="1" ht="27" customHeight="1">
      <c r="A104" s="64">
        <v>92</v>
      </c>
      <c r="B104" s="42" t="s">
        <v>108</v>
      </c>
      <c r="C104" s="43" t="s">
        <v>109</v>
      </c>
      <c r="D104" s="42" t="s">
        <v>23</v>
      </c>
      <c r="E104" s="65">
        <v>4</v>
      </c>
      <c r="F104" s="96"/>
      <c r="G104" s="65">
        <f t="shared" si="6"/>
        <v>4</v>
      </c>
      <c r="H104" s="46">
        <v>83</v>
      </c>
      <c r="I104" s="46">
        <f t="shared" si="7"/>
        <v>332</v>
      </c>
      <c r="J104"/>
      <c r="K104"/>
    </row>
    <row r="105" spans="1:11" s="21" customFormat="1" ht="27" customHeight="1">
      <c r="A105" s="64">
        <v>93</v>
      </c>
      <c r="B105" s="42">
        <v>2575.502</v>
      </c>
      <c r="C105" s="43" t="s">
        <v>110</v>
      </c>
      <c r="D105" s="42" t="s">
        <v>111</v>
      </c>
      <c r="E105" s="65">
        <v>450</v>
      </c>
      <c r="F105" s="96"/>
      <c r="G105" s="65">
        <f t="shared" si="6"/>
        <v>450</v>
      </c>
      <c r="H105" s="46">
        <v>3</v>
      </c>
      <c r="I105" s="46">
        <f t="shared" si="7"/>
        <v>1350</v>
      </c>
      <c r="J105"/>
      <c r="K105"/>
    </row>
    <row r="106" spans="1:11" s="21" customFormat="1" ht="27" customHeight="1">
      <c r="A106" s="64">
        <v>94</v>
      </c>
      <c r="B106" s="42" t="s">
        <v>112</v>
      </c>
      <c r="C106" s="43" t="s">
        <v>113</v>
      </c>
      <c r="D106" s="42" t="s">
        <v>37</v>
      </c>
      <c r="E106" s="65">
        <v>2400</v>
      </c>
      <c r="F106" s="96"/>
      <c r="G106" s="65">
        <f t="shared" si="6"/>
        <v>2400</v>
      </c>
      <c r="H106" s="46">
        <v>7.5</v>
      </c>
      <c r="I106" s="46">
        <f t="shared" si="7"/>
        <v>18000</v>
      </c>
      <c r="J106"/>
      <c r="K106"/>
    </row>
    <row r="107" spans="1:11" s="21" customFormat="1" ht="27" customHeight="1">
      <c r="A107" s="64">
        <v>95</v>
      </c>
      <c r="B107" s="42">
        <v>2575.5230000000001</v>
      </c>
      <c r="C107" s="43" t="s">
        <v>114</v>
      </c>
      <c r="D107" s="42" t="s">
        <v>37</v>
      </c>
      <c r="E107" s="65">
        <v>10800</v>
      </c>
      <c r="F107" s="96"/>
      <c r="G107" s="65">
        <f t="shared" si="6"/>
        <v>10800</v>
      </c>
      <c r="H107" s="46">
        <v>0.8</v>
      </c>
      <c r="I107" s="46">
        <f t="shared" si="7"/>
        <v>8640</v>
      </c>
      <c r="J107"/>
      <c r="K107"/>
    </row>
    <row r="108" spans="1:11" s="22" customFormat="1" ht="27" customHeight="1">
      <c r="A108" s="64">
        <v>96</v>
      </c>
      <c r="B108" s="42">
        <v>2575.5320000000002</v>
      </c>
      <c r="C108" s="43" t="s">
        <v>115</v>
      </c>
      <c r="D108" s="42" t="s">
        <v>111</v>
      </c>
      <c r="E108" s="65">
        <v>1600</v>
      </c>
      <c r="F108" s="96"/>
      <c r="G108" s="65">
        <f t="shared" si="6"/>
        <v>1600</v>
      </c>
      <c r="H108" s="46">
        <v>0.4</v>
      </c>
      <c r="I108" s="46">
        <f t="shared" si="7"/>
        <v>640</v>
      </c>
      <c r="J108"/>
      <c r="K108"/>
    </row>
    <row r="109" spans="1:11" s="22" customFormat="1" ht="27" customHeight="1">
      <c r="A109" s="64">
        <v>97</v>
      </c>
      <c r="B109" s="49">
        <v>2575.56</v>
      </c>
      <c r="C109" s="43" t="s">
        <v>116</v>
      </c>
      <c r="D109" s="42" t="s">
        <v>111</v>
      </c>
      <c r="E109" s="65">
        <v>1675</v>
      </c>
      <c r="F109" s="96"/>
      <c r="G109" s="65">
        <f t="shared" si="6"/>
        <v>1675</v>
      </c>
      <c r="H109" s="46">
        <v>1.6</v>
      </c>
      <c r="I109" s="46">
        <f t="shared" si="7"/>
        <v>2680</v>
      </c>
      <c r="J109"/>
      <c r="K109"/>
    </row>
    <row r="110" spans="1:11" s="21" customFormat="1" ht="27" customHeight="1">
      <c r="A110" s="64">
        <v>98</v>
      </c>
      <c r="B110" s="42">
        <v>2575.5720000000001</v>
      </c>
      <c r="C110" s="43" t="s">
        <v>117</v>
      </c>
      <c r="D110" s="42" t="s">
        <v>37</v>
      </c>
      <c r="E110" s="65">
        <v>10800</v>
      </c>
      <c r="F110" s="96"/>
      <c r="G110" s="65">
        <f t="shared" si="6"/>
        <v>10800</v>
      </c>
      <c r="H110" s="46">
        <v>1.2</v>
      </c>
      <c r="I110" s="46">
        <f t="shared" si="7"/>
        <v>12960</v>
      </c>
      <c r="J110"/>
      <c r="K110"/>
    </row>
    <row r="111" spans="1:11" s="21" customFormat="1" ht="27" customHeight="1">
      <c r="A111" s="64">
        <v>99</v>
      </c>
      <c r="B111" s="42" t="s">
        <v>118</v>
      </c>
      <c r="C111" s="43" t="s">
        <v>119</v>
      </c>
      <c r="D111" s="42" t="s">
        <v>41</v>
      </c>
      <c r="E111" s="65">
        <v>29</v>
      </c>
      <c r="F111" s="96"/>
      <c r="G111" s="65">
        <f t="shared" si="6"/>
        <v>29</v>
      </c>
      <c r="H111" s="46">
        <v>38</v>
      </c>
      <c r="I111" s="46">
        <f t="shared" si="7"/>
        <v>1102</v>
      </c>
      <c r="J111"/>
      <c r="K111"/>
    </row>
    <row r="112" spans="1:11" s="21" customFormat="1" ht="27" customHeight="1">
      <c r="A112" s="64">
        <v>100</v>
      </c>
      <c r="B112" s="42">
        <v>2582.502</v>
      </c>
      <c r="C112" s="43" t="s">
        <v>230</v>
      </c>
      <c r="D112" s="42" t="s">
        <v>71</v>
      </c>
      <c r="E112" s="65">
        <v>475</v>
      </c>
      <c r="F112" s="96"/>
      <c r="G112" s="65">
        <f t="shared" si="6"/>
        <v>475</v>
      </c>
      <c r="H112" s="46">
        <v>1.3</v>
      </c>
      <c r="I112" s="46">
        <f t="shared" si="7"/>
        <v>617.5</v>
      </c>
      <c r="J112"/>
      <c r="K112"/>
    </row>
    <row r="113" spans="1:11" s="21" customFormat="1" ht="27" customHeight="1">
      <c r="A113" s="64">
        <v>101</v>
      </c>
      <c r="B113" s="42" t="s">
        <v>120</v>
      </c>
      <c r="C113" s="43" t="s">
        <v>121</v>
      </c>
      <c r="D113" s="42" t="s">
        <v>20</v>
      </c>
      <c r="E113" s="65">
        <v>5500</v>
      </c>
      <c r="F113" s="96">
        <v>8050</v>
      </c>
      <c r="G113" s="65">
        <f t="shared" si="6"/>
        <v>13550</v>
      </c>
      <c r="H113" s="46">
        <v>0.3</v>
      </c>
      <c r="I113" s="46">
        <f t="shared" si="7"/>
        <v>4065</v>
      </c>
      <c r="J113"/>
      <c r="K113"/>
    </row>
    <row r="114" spans="1:11" s="21" customFormat="1" ht="27" customHeight="1">
      <c r="A114" s="64">
        <v>102</v>
      </c>
      <c r="B114" s="42" t="s">
        <v>122</v>
      </c>
      <c r="C114" s="43" t="s">
        <v>123</v>
      </c>
      <c r="D114" s="42" t="s">
        <v>20</v>
      </c>
      <c r="E114" s="65">
        <v>1150</v>
      </c>
      <c r="F114" s="96"/>
      <c r="G114" s="65">
        <f t="shared" si="6"/>
        <v>1150</v>
      </c>
      <c r="H114" s="46">
        <v>0.5</v>
      </c>
      <c r="I114" s="46">
        <f t="shared" si="7"/>
        <v>575</v>
      </c>
      <c r="J114"/>
      <c r="K114"/>
    </row>
    <row r="115" spans="1:11" s="21" customFormat="1" ht="27" customHeight="1">
      <c r="A115" s="64">
        <v>103</v>
      </c>
      <c r="B115" s="42" t="s">
        <v>124</v>
      </c>
      <c r="C115" s="43" t="s">
        <v>231</v>
      </c>
      <c r="D115" s="42" t="s">
        <v>20</v>
      </c>
      <c r="E115" s="65">
        <v>25</v>
      </c>
      <c r="F115" s="96"/>
      <c r="G115" s="65">
        <f t="shared" si="6"/>
        <v>25</v>
      </c>
      <c r="H115" s="46">
        <v>3.3</v>
      </c>
      <c r="I115" s="46">
        <f t="shared" si="7"/>
        <v>82.5</v>
      </c>
      <c r="J115"/>
      <c r="K115"/>
    </row>
    <row r="116" spans="1:11" s="21" customFormat="1" ht="27" customHeight="1">
      <c r="A116" s="64">
        <v>104</v>
      </c>
      <c r="B116" s="42" t="s">
        <v>232</v>
      </c>
      <c r="C116" s="45" t="s">
        <v>233</v>
      </c>
      <c r="D116" s="42" t="s">
        <v>41</v>
      </c>
      <c r="E116" s="65">
        <v>4</v>
      </c>
      <c r="F116" s="96">
        <v>6</v>
      </c>
      <c r="G116" s="65">
        <f t="shared" si="6"/>
        <v>10</v>
      </c>
      <c r="H116" s="46">
        <v>6500</v>
      </c>
      <c r="I116" s="46">
        <f t="shared" si="7"/>
        <v>65000</v>
      </c>
      <c r="J116"/>
      <c r="K116"/>
    </row>
    <row r="117" spans="1:11" s="21" customFormat="1" ht="27" customHeight="1">
      <c r="A117" s="64">
        <v>105</v>
      </c>
      <c r="B117" s="42" t="s">
        <v>234</v>
      </c>
      <c r="C117" s="45" t="s">
        <v>235</v>
      </c>
      <c r="D117" s="42" t="s">
        <v>41</v>
      </c>
      <c r="E117" s="65">
        <v>3</v>
      </c>
      <c r="F117" s="96"/>
      <c r="G117" s="65">
        <f t="shared" si="6"/>
        <v>3</v>
      </c>
      <c r="H117" s="46">
        <v>5285</v>
      </c>
      <c r="I117" s="46">
        <f t="shared" si="7"/>
        <v>15855</v>
      </c>
      <c r="J117"/>
      <c r="K117"/>
    </row>
    <row r="118" spans="1:11" s="21" customFormat="1" ht="27" customHeight="1">
      <c r="A118" s="64">
        <v>106</v>
      </c>
      <c r="B118" s="42" t="s">
        <v>126</v>
      </c>
      <c r="C118" s="45" t="s">
        <v>236</v>
      </c>
      <c r="D118" s="42" t="s">
        <v>41</v>
      </c>
      <c r="E118" s="65">
        <v>1</v>
      </c>
      <c r="F118" s="96"/>
      <c r="G118" s="65">
        <f t="shared" si="6"/>
        <v>1</v>
      </c>
      <c r="H118" s="46">
        <v>2650</v>
      </c>
      <c r="I118" s="46">
        <f t="shared" si="7"/>
        <v>2650</v>
      </c>
      <c r="J118"/>
      <c r="K118"/>
    </row>
    <row r="119" spans="1:11" s="21" customFormat="1" ht="27" customHeight="1">
      <c r="A119" s="64">
        <v>107</v>
      </c>
      <c r="B119" s="42" t="s">
        <v>127</v>
      </c>
      <c r="C119" s="45" t="s">
        <v>237</v>
      </c>
      <c r="D119" s="42" t="s">
        <v>41</v>
      </c>
      <c r="E119" s="65">
        <v>1</v>
      </c>
      <c r="F119" s="96"/>
      <c r="G119" s="65">
        <f t="shared" si="6"/>
        <v>1</v>
      </c>
      <c r="H119" s="46">
        <v>5200</v>
      </c>
      <c r="I119" s="46">
        <f t="shared" si="7"/>
        <v>5200</v>
      </c>
      <c r="J119"/>
      <c r="K119"/>
    </row>
    <row r="120" spans="1:11" s="21" customFormat="1" ht="27" customHeight="1">
      <c r="A120" s="64">
        <v>108</v>
      </c>
      <c r="B120" s="42" t="s">
        <v>128</v>
      </c>
      <c r="C120" s="45" t="s">
        <v>238</v>
      </c>
      <c r="D120" s="42" t="s">
        <v>41</v>
      </c>
      <c r="E120" s="65">
        <v>6</v>
      </c>
      <c r="F120" s="96"/>
      <c r="G120" s="65">
        <f t="shared" si="6"/>
        <v>6</v>
      </c>
      <c r="H120" s="46">
        <v>315</v>
      </c>
      <c r="I120" s="46">
        <f t="shared" si="7"/>
        <v>1890</v>
      </c>
      <c r="J120"/>
      <c r="K120"/>
    </row>
    <row r="121" spans="1:11" s="21" customFormat="1" ht="27" customHeight="1">
      <c r="A121" s="64">
        <v>109</v>
      </c>
      <c r="B121" s="42" t="s">
        <v>129</v>
      </c>
      <c r="C121" s="45" t="s">
        <v>239</v>
      </c>
      <c r="D121" s="42" t="s">
        <v>41</v>
      </c>
      <c r="E121" s="65">
        <v>4</v>
      </c>
      <c r="F121" s="96"/>
      <c r="G121" s="65">
        <f t="shared" si="6"/>
        <v>4</v>
      </c>
      <c r="H121" s="46">
        <v>315</v>
      </c>
      <c r="I121" s="46">
        <f t="shared" si="7"/>
        <v>1260</v>
      </c>
      <c r="J121"/>
      <c r="K121"/>
    </row>
    <row r="122" spans="1:11" s="21" customFormat="1" ht="27" customHeight="1">
      <c r="A122" s="64">
        <v>110</v>
      </c>
      <c r="B122" s="42" t="s">
        <v>130</v>
      </c>
      <c r="C122" s="45" t="s">
        <v>240</v>
      </c>
      <c r="D122" s="42" t="s">
        <v>41</v>
      </c>
      <c r="E122" s="65">
        <v>10</v>
      </c>
      <c r="F122" s="96"/>
      <c r="G122" s="65">
        <f t="shared" si="6"/>
        <v>10</v>
      </c>
      <c r="H122" s="46">
        <v>500</v>
      </c>
      <c r="I122" s="46">
        <f t="shared" si="7"/>
        <v>5000</v>
      </c>
      <c r="J122"/>
      <c r="K122"/>
    </row>
    <row r="123" spans="1:11" s="21" customFormat="1" ht="27" customHeight="1">
      <c r="A123" s="64">
        <v>111</v>
      </c>
      <c r="B123" s="42" t="s">
        <v>131</v>
      </c>
      <c r="C123" s="45" t="s">
        <v>241</v>
      </c>
      <c r="D123" s="42" t="s">
        <v>41</v>
      </c>
      <c r="E123" s="65">
        <v>10</v>
      </c>
      <c r="F123" s="96"/>
      <c r="G123" s="65">
        <f t="shared" si="6"/>
        <v>10</v>
      </c>
      <c r="H123" s="46">
        <v>165</v>
      </c>
      <c r="I123" s="46">
        <f t="shared" si="7"/>
        <v>1650</v>
      </c>
      <c r="J123"/>
      <c r="K123"/>
    </row>
    <row r="124" spans="1:11" s="21" customFormat="1" ht="27" customHeight="1">
      <c r="A124" s="64">
        <v>112</v>
      </c>
      <c r="B124" s="42" t="s">
        <v>132</v>
      </c>
      <c r="C124" s="45" t="s">
        <v>242</v>
      </c>
      <c r="D124" s="42" t="s">
        <v>125</v>
      </c>
      <c r="E124" s="65">
        <v>1</v>
      </c>
      <c r="F124" s="96">
        <v>1</v>
      </c>
      <c r="G124" s="65">
        <v>1</v>
      </c>
      <c r="H124" s="46">
        <v>35000</v>
      </c>
      <c r="I124" s="46">
        <f t="shared" si="7"/>
        <v>35000</v>
      </c>
      <c r="J124"/>
      <c r="K124"/>
    </row>
    <row r="125" spans="1:11" s="21" customFormat="1" ht="27" customHeight="1">
      <c r="A125" s="64">
        <v>113</v>
      </c>
      <c r="B125" s="42" t="s">
        <v>133</v>
      </c>
      <c r="C125" s="45" t="s">
        <v>243</v>
      </c>
      <c r="D125" s="42" t="s">
        <v>125</v>
      </c>
      <c r="E125" s="65">
        <v>1</v>
      </c>
      <c r="F125" s="96">
        <v>1</v>
      </c>
      <c r="G125" s="65">
        <v>1</v>
      </c>
      <c r="H125" s="46">
        <v>12000</v>
      </c>
      <c r="I125" s="46">
        <f t="shared" si="7"/>
        <v>12000</v>
      </c>
      <c r="J125"/>
      <c r="K125"/>
    </row>
    <row r="126" spans="1:11" s="21" customFormat="1" ht="27" customHeight="1">
      <c r="A126" s="64">
        <v>114</v>
      </c>
      <c r="B126" s="42" t="s">
        <v>134</v>
      </c>
      <c r="C126" s="45" t="s">
        <v>244</v>
      </c>
      <c r="D126" s="42" t="s">
        <v>125</v>
      </c>
      <c r="E126" s="65">
        <v>1</v>
      </c>
      <c r="F126" s="96">
        <v>1</v>
      </c>
      <c r="G126" s="65">
        <v>1</v>
      </c>
      <c r="H126" s="46">
        <v>50000</v>
      </c>
      <c r="I126" s="46">
        <f t="shared" si="7"/>
        <v>50000</v>
      </c>
      <c r="J126"/>
      <c r="K126"/>
    </row>
    <row r="127" spans="1:11" s="21" customFormat="1" ht="27" customHeight="1">
      <c r="A127" s="64">
        <v>115</v>
      </c>
      <c r="B127" s="42" t="s">
        <v>135</v>
      </c>
      <c r="C127" s="45" t="s">
        <v>245</v>
      </c>
      <c r="D127" s="42" t="s">
        <v>15</v>
      </c>
      <c r="E127" s="65">
        <v>1</v>
      </c>
      <c r="F127" s="96"/>
      <c r="G127" s="65">
        <f>E127+F127</f>
        <v>1</v>
      </c>
      <c r="H127" s="46">
        <v>470000</v>
      </c>
      <c r="I127" s="46">
        <f t="shared" si="7"/>
        <v>470000</v>
      </c>
      <c r="J127"/>
      <c r="K127"/>
    </row>
    <row r="128" spans="1:11" s="21" customFormat="1" ht="27" customHeight="1">
      <c r="A128" s="64">
        <v>116</v>
      </c>
      <c r="B128" s="42" t="s">
        <v>136</v>
      </c>
      <c r="C128" s="45" t="s">
        <v>246</v>
      </c>
      <c r="D128" s="42" t="s">
        <v>15</v>
      </c>
      <c r="E128" s="65">
        <v>1</v>
      </c>
      <c r="F128" s="96"/>
      <c r="G128" s="65">
        <f>E128+F128</f>
        <v>1</v>
      </c>
      <c r="H128" s="46">
        <v>2650</v>
      </c>
      <c r="I128" s="46">
        <f t="shared" si="7"/>
        <v>2650</v>
      </c>
      <c r="J128"/>
      <c r="K128"/>
    </row>
    <row r="129" spans="1:12" s="21" customFormat="1" ht="27" customHeight="1">
      <c r="A129" s="66"/>
      <c r="B129" s="50"/>
      <c r="C129" s="51"/>
      <c r="D129" s="50"/>
      <c r="E129" s="75"/>
      <c r="F129" s="97"/>
      <c r="G129" s="112" t="s">
        <v>247</v>
      </c>
      <c r="H129" s="113"/>
      <c r="I129" s="116">
        <f>SUM(I11:I128)</f>
        <v>2937080.0999999996</v>
      </c>
      <c r="J129"/>
      <c r="K129"/>
    </row>
    <row r="130" spans="1:12" s="21" customFormat="1" ht="27" customHeight="1" thickBot="1">
      <c r="A130" s="66"/>
      <c r="B130" s="50"/>
      <c r="C130" s="51"/>
      <c r="D130" s="50"/>
      <c r="E130" s="75"/>
      <c r="F130" s="97"/>
      <c r="G130" s="114"/>
      <c r="H130" s="115"/>
      <c r="I130" s="117"/>
      <c r="J130"/>
      <c r="K130"/>
    </row>
    <row r="131" spans="1:12" s="22" customFormat="1" ht="27" customHeight="1">
      <c r="A131" s="67"/>
      <c r="B131" s="52"/>
      <c r="C131" s="53"/>
      <c r="D131" s="52"/>
      <c r="E131" s="76"/>
      <c r="F131" s="98"/>
      <c r="G131" s="76"/>
      <c r="H131" s="52"/>
      <c r="I131" s="52"/>
      <c r="J131"/>
      <c r="K131"/>
    </row>
    <row r="132" spans="1:12" s="22" customFormat="1" ht="27" customHeight="1">
      <c r="A132" s="68" t="s">
        <v>248</v>
      </c>
      <c r="B132" s="50"/>
      <c r="C132" s="51"/>
      <c r="D132" s="50"/>
      <c r="E132" s="77"/>
      <c r="F132" s="99"/>
      <c r="G132" s="77"/>
      <c r="H132" s="54"/>
      <c r="I132" s="52"/>
      <c r="J132"/>
      <c r="K132"/>
    </row>
    <row r="133" spans="1:12" s="22" customFormat="1" ht="27" customHeight="1" thickBot="1">
      <c r="A133" s="63" t="s">
        <v>8</v>
      </c>
      <c r="B133" s="38" t="s">
        <v>9</v>
      </c>
      <c r="C133" s="37" t="s">
        <v>10</v>
      </c>
      <c r="D133" s="38" t="s">
        <v>11</v>
      </c>
      <c r="E133" s="63" t="s">
        <v>162</v>
      </c>
      <c r="F133" s="94" t="s">
        <v>163</v>
      </c>
      <c r="G133" s="63" t="s">
        <v>13</v>
      </c>
      <c r="H133" s="37" t="s">
        <v>12</v>
      </c>
      <c r="I133" s="37" t="s">
        <v>137</v>
      </c>
      <c r="J133"/>
      <c r="K133"/>
    </row>
    <row r="134" spans="1:12" s="22" customFormat="1" ht="27" customHeight="1">
      <c r="A134" s="64">
        <v>117</v>
      </c>
      <c r="B134" s="39" t="s">
        <v>164</v>
      </c>
      <c r="C134" s="40" t="s">
        <v>14</v>
      </c>
      <c r="D134" s="39" t="s">
        <v>15</v>
      </c>
      <c r="E134" s="64"/>
      <c r="F134" s="95">
        <v>1</v>
      </c>
      <c r="G134" s="64">
        <v>1</v>
      </c>
      <c r="H134" s="41">
        <v>5485</v>
      </c>
      <c r="I134" s="41">
        <f t="shared" ref="I134:I161" si="8">G134*H134</f>
        <v>5485</v>
      </c>
      <c r="J134"/>
      <c r="K134"/>
    </row>
    <row r="135" spans="1:12" s="22" customFormat="1" ht="27" customHeight="1">
      <c r="A135" s="64">
        <v>118</v>
      </c>
      <c r="B135" s="39" t="s">
        <v>166</v>
      </c>
      <c r="C135" s="40" t="s">
        <v>17</v>
      </c>
      <c r="D135" s="39" t="s">
        <v>15</v>
      </c>
      <c r="E135" s="64"/>
      <c r="F135" s="95">
        <v>1</v>
      </c>
      <c r="G135" s="64">
        <v>1</v>
      </c>
      <c r="H135" s="41">
        <v>3325</v>
      </c>
      <c r="I135" s="41">
        <f t="shared" si="8"/>
        <v>3325</v>
      </c>
      <c r="J135"/>
      <c r="K135"/>
      <c r="L135" s="23"/>
    </row>
    <row r="136" spans="1:12" s="22" customFormat="1" ht="27" customHeight="1">
      <c r="A136" s="64">
        <v>119</v>
      </c>
      <c r="B136" s="42" t="s">
        <v>28</v>
      </c>
      <c r="C136" s="43" t="s">
        <v>249</v>
      </c>
      <c r="D136" s="42" t="s">
        <v>15</v>
      </c>
      <c r="E136" s="65"/>
      <c r="F136" s="96">
        <v>1</v>
      </c>
      <c r="G136" s="65">
        <f t="shared" ref="G136:G161" si="9">E136+F136</f>
        <v>1</v>
      </c>
      <c r="H136" s="41">
        <v>11300</v>
      </c>
      <c r="I136" s="41">
        <f t="shared" si="8"/>
        <v>11300</v>
      </c>
      <c r="J136"/>
      <c r="K136"/>
    </row>
    <row r="137" spans="1:12" s="22" customFormat="1" ht="27" customHeight="1">
      <c r="A137" s="64">
        <v>120</v>
      </c>
      <c r="B137" s="42" t="s">
        <v>31</v>
      </c>
      <c r="C137" s="43" t="s">
        <v>32</v>
      </c>
      <c r="D137" s="42" t="s">
        <v>20</v>
      </c>
      <c r="E137" s="65"/>
      <c r="F137" s="96">
        <v>95</v>
      </c>
      <c r="G137" s="65">
        <f t="shared" si="9"/>
        <v>95</v>
      </c>
      <c r="H137" s="41">
        <v>1.5</v>
      </c>
      <c r="I137" s="41">
        <f t="shared" si="8"/>
        <v>142.5</v>
      </c>
      <c r="J137"/>
      <c r="K137"/>
    </row>
    <row r="138" spans="1:12" s="22" customFormat="1" ht="27" customHeight="1">
      <c r="A138" s="64">
        <v>121</v>
      </c>
      <c r="B138" s="42" t="s">
        <v>33</v>
      </c>
      <c r="C138" s="43" t="s">
        <v>34</v>
      </c>
      <c r="D138" s="42" t="s">
        <v>20</v>
      </c>
      <c r="E138" s="65"/>
      <c r="F138" s="96">
        <v>210</v>
      </c>
      <c r="G138" s="65">
        <f t="shared" si="9"/>
        <v>210</v>
      </c>
      <c r="H138" s="41">
        <v>2.2999999999999998</v>
      </c>
      <c r="I138" s="41">
        <f t="shared" si="8"/>
        <v>482.99999999999994</v>
      </c>
      <c r="J138"/>
      <c r="K138"/>
    </row>
    <row r="139" spans="1:12" s="22" customFormat="1" ht="27" customHeight="1">
      <c r="A139" s="64">
        <v>122</v>
      </c>
      <c r="B139" s="42" t="s">
        <v>35</v>
      </c>
      <c r="C139" s="43" t="s">
        <v>36</v>
      </c>
      <c r="D139" s="42" t="s">
        <v>37</v>
      </c>
      <c r="E139" s="65"/>
      <c r="F139" s="96">
        <v>365</v>
      </c>
      <c r="G139" s="65">
        <f t="shared" si="9"/>
        <v>365</v>
      </c>
      <c r="H139" s="41">
        <v>4.2</v>
      </c>
      <c r="I139" s="41">
        <f t="shared" si="8"/>
        <v>1533</v>
      </c>
      <c r="J139"/>
      <c r="K139"/>
    </row>
    <row r="140" spans="1:12" s="21" customFormat="1" ht="27" customHeight="1">
      <c r="A140" s="64">
        <v>123</v>
      </c>
      <c r="B140" s="42" t="s">
        <v>38</v>
      </c>
      <c r="C140" s="43" t="s">
        <v>178</v>
      </c>
      <c r="D140" s="42" t="s">
        <v>37</v>
      </c>
      <c r="E140" s="65"/>
      <c r="F140" s="96">
        <v>4885</v>
      </c>
      <c r="G140" s="65">
        <f t="shared" si="9"/>
        <v>4885</v>
      </c>
      <c r="H140" s="41">
        <v>2.35</v>
      </c>
      <c r="I140" s="41">
        <f t="shared" si="8"/>
        <v>11479.75</v>
      </c>
      <c r="J140"/>
      <c r="K140"/>
    </row>
    <row r="141" spans="1:12" s="21" customFormat="1" ht="27" customHeight="1">
      <c r="A141" s="64">
        <v>124</v>
      </c>
      <c r="B141" s="42" t="s">
        <v>250</v>
      </c>
      <c r="C141" s="43" t="s">
        <v>251</v>
      </c>
      <c r="D141" s="42" t="s">
        <v>15</v>
      </c>
      <c r="E141" s="65"/>
      <c r="F141" s="96">
        <v>1</v>
      </c>
      <c r="G141" s="65">
        <f t="shared" si="9"/>
        <v>1</v>
      </c>
      <c r="H141" s="41">
        <v>9700</v>
      </c>
      <c r="I141" s="41">
        <f t="shared" si="8"/>
        <v>9700</v>
      </c>
      <c r="J141"/>
      <c r="K141"/>
    </row>
    <row r="142" spans="1:12" s="21" customFormat="1" ht="27" customHeight="1">
      <c r="A142" s="64">
        <v>125</v>
      </c>
      <c r="B142" s="42" t="s">
        <v>252</v>
      </c>
      <c r="C142" s="43" t="s">
        <v>253</v>
      </c>
      <c r="D142" s="42" t="s">
        <v>15</v>
      </c>
      <c r="E142" s="65"/>
      <c r="F142" s="96">
        <v>1</v>
      </c>
      <c r="G142" s="65">
        <f t="shared" si="9"/>
        <v>1</v>
      </c>
      <c r="H142" s="41">
        <v>220</v>
      </c>
      <c r="I142" s="41">
        <f t="shared" si="8"/>
        <v>220</v>
      </c>
      <c r="J142"/>
      <c r="K142"/>
    </row>
    <row r="143" spans="1:12" s="21" customFormat="1" ht="27" customHeight="1">
      <c r="A143" s="64">
        <v>126</v>
      </c>
      <c r="B143" s="42" t="s">
        <v>44</v>
      </c>
      <c r="C143" s="43" t="s">
        <v>45</v>
      </c>
      <c r="D143" s="42" t="s">
        <v>20</v>
      </c>
      <c r="E143" s="65"/>
      <c r="F143" s="96">
        <v>675</v>
      </c>
      <c r="G143" s="65">
        <f t="shared" si="9"/>
        <v>675</v>
      </c>
      <c r="H143" s="41">
        <v>2.25</v>
      </c>
      <c r="I143" s="41">
        <f t="shared" si="8"/>
        <v>1518.75</v>
      </c>
      <c r="J143"/>
      <c r="K143"/>
    </row>
    <row r="144" spans="1:12" s="21" customFormat="1" ht="27" customHeight="1">
      <c r="A144" s="64">
        <v>127</v>
      </c>
      <c r="B144" s="42" t="s">
        <v>51</v>
      </c>
      <c r="C144" s="43" t="s">
        <v>52</v>
      </c>
      <c r="D144" s="42" t="s">
        <v>48</v>
      </c>
      <c r="E144" s="65"/>
      <c r="F144" s="96">
        <v>990</v>
      </c>
      <c r="G144" s="64">
        <f t="shared" si="9"/>
        <v>990</v>
      </c>
      <c r="H144" s="44">
        <v>12.5</v>
      </c>
      <c r="I144" s="41">
        <f t="shared" si="8"/>
        <v>12375</v>
      </c>
      <c r="J144"/>
      <c r="K144"/>
    </row>
    <row r="145" spans="1:11" s="21" customFormat="1" ht="27" customHeight="1">
      <c r="A145" s="64">
        <v>128</v>
      </c>
      <c r="B145" s="42" t="s">
        <v>53</v>
      </c>
      <c r="C145" s="43" t="s">
        <v>54</v>
      </c>
      <c r="D145" s="42" t="s">
        <v>48</v>
      </c>
      <c r="E145" s="65"/>
      <c r="F145" s="96">
        <v>440</v>
      </c>
      <c r="G145" s="65">
        <f t="shared" si="9"/>
        <v>440</v>
      </c>
      <c r="H145" s="41">
        <v>19.350000000000001</v>
      </c>
      <c r="I145" s="41">
        <f t="shared" si="8"/>
        <v>8514</v>
      </c>
      <c r="J145"/>
      <c r="K145"/>
    </row>
    <row r="146" spans="1:11" s="21" customFormat="1" ht="27" customHeight="1">
      <c r="A146" s="64">
        <v>129</v>
      </c>
      <c r="B146" s="42">
        <v>2105.6039999999998</v>
      </c>
      <c r="C146" s="43" t="s">
        <v>186</v>
      </c>
      <c r="D146" s="42" t="s">
        <v>37</v>
      </c>
      <c r="E146" s="65"/>
      <c r="F146" s="96">
        <v>800</v>
      </c>
      <c r="G146" s="65">
        <f t="shared" si="9"/>
        <v>800</v>
      </c>
      <c r="H146" s="41">
        <v>1.4</v>
      </c>
      <c r="I146" s="41">
        <f t="shared" si="8"/>
        <v>1120</v>
      </c>
      <c r="J146"/>
      <c r="K146"/>
    </row>
    <row r="147" spans="1:11" s="21" customFormat="1" ht="27" customHeight="1">
      <c r="A147" s="64">
        <v>130</v>
      </c>
      <c r="B147" s="42" t="s">
        <v>254</v>
      </c>
      <c r="C147" s="43" t="s">
        <v>255</v>
      </c>
      <c r="D147" s="42" t="s">
        <v>48</v>
      </c>
      <c r="E147" s="65"/>
      <c r="F147" s="96">
        <v>100</v>
      </c>
      <c r="G147" s="65">
        <f t="shared" si="9"/>
        <v>100</v>
      </c>
      <c r="H147" s="41">
        <v>64</v>
      </c>
      <c r="I147" s="41">
        <f t="shared" si="8"/>
        <v>6400</v>
      </c>
      <c r="J147"/>
      <c r="K147"/>
    </row>
    <row r="148" spans="1:11" ht="27" customHeight="1">
      <c r="A148" s="64">
        <v>131</v>
      </c>
      <c r="B148" s="42" t="s">
        <v>57</v>
      </c>
      <c r="C148" s="43" t="s">
        <v>58</v>
      </c>
      <c r="D148" s="42" t="s">
        <v>48</v>
      </c>
      <c r="E148" s="65"/>
      <c r="F148" s="96">
        <v>380</v>
      </c>
      <c r="G148" s="65">
        <f t="shared" si="9"/>
        <v>380</v>
      </c>
      <c r="H148" s="41">
        <v>21.4</v>
      </c>
      <c r="I148" s="41">
        <f t="shared" si="8"/>
        <v>8131.9999999999991</v>
      </c>
      <c r="J148"/>
      <c r="K148"/>
    </row>
    <row r="149" spans="1:11" ht="27" customHeight="1">
      <c r="A149" s="64">
        <v>132</v>
      </c>
      <c r="B149" s="42" t="s">
        <v>61</v>
      </c>
      <c r="C149" s="43" t="s">
        <v>62</v>
      </c>
      <c r="D149" s="42" t="s">
        <v>63</v>
      </c>
      <c r="E149" s="65"/>
      <c r="F149" s="96">
        <v>490</v>
      </c>
      <c r="G149" s="65">
        <f t="shared" si="9"/>
        <v>490</v>
      </c>
      <c r="H149" s="41">
        <v>2.25</v>
      </c>
      <c r="I149" s="41">
        <f t="shared" si="8"/>
        <v>1102.5</v>
      </c>
      <c r="J149"/>
      <c r="K149"/>
    </row>
    <row r="150" spans="1:11" ht="27" customHeight="1">
      <c r="A150" s="64">
        <v>133</v>
      </c>
      <c r="B150" s="42" t="s">
        <v>64</v>
      </c>
      <c r="C150" s="43" t="s">
        <v>65</v>
      </c>
      <c r="D150" s="42" t="s">
        <v>63</v>
      </c>
      <c r="E150" s="65"/>
      <c r="F150" s="96">
        <v>725</v>
      </c>
      <c r="G150" s="65">
        <f t="shared" si="9"/>
        <v>725</v>
      </c>
      <c r="H150" s="41">
        <v>2.25</v>
      </c>
      <c r="I150" s="41">
        <f t="shared" si="8"/>
        <v>1631.25</v>
      </c>
      <c r="J150"/>
      <c r="K150"/>
    </row>
    <row r="151" spans="1:11" ht="27" customHeight="1">
      <c r="A151" s="64">
        <v>134</v>
      </c>
      <c r="B151" s="42" t="s">
        <v>66</v>
      </c>
      <c r="C151" s="43" t="s">
        <v>67</v>
      </c>
      <c r="D151" s="42" t="s">
        <v>68</v>
      </c>
      <c r="E151" s="65"/>
      <c r="F151" s="96">
        <v>590</v>
      </c>
      <c r="G151" s="65">
        <f t="shared" si="9"/>
        <v>590</v>
      </c>
      <c r="H151" s="41">
        <v>90</v>
      </c>
      <c r="I151" s="41">
        <f t="shared" si="8"/>
        <v>53100</v>
      </c>
      <c r="J151"/>
      <c r="K151"/>
    </row>
    <row r="152" spans="1:11" ht="27" customHeight="1">
      <c r="A152" s="64">
        <v>135</v>
      </c>
      <c r="B152" s="42" t="s">
        <v>69</v>
      </c>
      <c r="C152" s="43" t="s">
        <v>70</v>
      </c>
      <c r="D152" s="42" t="s">
        <v>68</v>
      </c>
      <c r="E152" s="65"/>
      <c r="F152" s="96">
        <v>590</v>
      </c>
      <c r="G152" s="65">
        <f t="shared" si="9"/>
        <v>590</v>
      </c>
      <c r="H152" s="41">
        <v>89</v>
      </c>
      <c r="I152" s="41">
        <f t="shared" si="8"/>
        <v>52510</v>
      </c>
      <c r="J152"/>
      <c r="K152"/>
    </row>
    <row r="153" spans="1:11" ht="27" customHeight="1">
      <c r="A153" s="64">
        <v>136</v>
      </c>
      <c r="B153" s="42">
        <v>2506.5210000000002</v>
      </c>
      <c r="C153" s="43" t="s">
        <v>91</v>
      </c>
      <c r="D153" s="42" t="s">
        <v>41</v>
      </c>
      <c r="E153" s="65"/>
      <c r="F153" s="96">
        <v>1</v>
      </c>
      <c r="G153" s="65">
        <f t="shared" si="9"/>
        <v>1</v>
      </c>
      <c r="H153" s="44">
        <v>255</v>
      </c>
      <c r="I153" s="44">
        <f t="shared" si="8"/>
        <v>255</v>
      </c>
      <c r="J153"/>
      <c r="K153"/>
    </row>
    <row r="154" spans="1:11" ht="27" customHeight="1">
      <c r="A154" s="64">
        <v>137</v>
      </c>
      <c r="B154" s="42" t="s">
        <v>100</v>
      </c>
      <c r="C154" s="43" t="s">
        <v>101</v>
      </c>
      <c r="D154" s="42" t="s">
        <v>20</v>
      </c>
      <c r="E154" s="65"/>
      <c r="F154" s="96">
        <v>85</v>
      </c>
      <c r="G154" s="65">
        <f t="shared" si="9"/>
        <v>85</v>
      </c>
      <c r="H154" s="44">
        <v>19</v>
      </c>
      <c r="I154" s="44">
        <f t="shared" si="8"/>
        <v>1615</v>
      </c>
      <c r="J154"/>
      <c r="K154"/>
    </row>
    <row r="155" spans="1:11" ht="27" customHeight="1">
      <c r="A155" s="64">
        <v>138</v>
      </c>
      <c r="B155" s="48" t="s">
        <v>219</v>
      </c>
      <c r="C155" s="43" t="s">
        <v>220</v>
      </c>
      <c r="D155" s="48" t="s">
        <v>20</v>
      </c>
      <c r="E155" s="65"/>
      <c r="F155" s="96">
        <v>161</v>
      </c>
      <c r="G155" s="65">
        <f t="shared" si="9"/>
        <v>161</v>
      </c>
      <c r="H155" s="44">
        <v>4.75</v>
      </c>
      <c r="I155" s="41">
        <f t="shared" si="8"/>
        <v>764.75</v>
      </c>
      <c r="J155"/>
      <c r="K155"/>
    </row>
    <row r="156" spans="1:11" ht="27" customHeight="1">
      <c r="A156" s="64">
        <v>139</v>
      </c>
      <c r="B156" s="42" t="s">
        <v>223</v>
      </c>
      <c r="C156" s="43" t="s">
        <v>224</v>
      </c>
      <c r="D156" s="42" t="s">
        <v>20</v>
      </c>
      <c r="E156" s="64"/>
      <c r="F156" s="96">
        <v>210</v>
      </c>
      <c r="G156" s="65">
        <f t="shared" si="9"/>
        <v>210</v>
      </c>
      <c r="H156" s="47">
        <v>1.75</v>
      </c>
      <c r="I156" s="47">
        <f t="shared" si="8"/>
        <v>367.5</v>
      </c>
      <c r="J156"/>
      <c r="K156"/>
    </row>
    <row r="157" spans="1:11" ht="27" customHeight="1">
      <c r="A157" s="64">
        <v>140</v>
      </c>
      <c r="B157" s="42">
        <v>2550.5320000000002</v>
      </c>
      <c r="C157" s="43" t="s">
        <v>225</v>
      </c>
      <c r="D157" s="42" t="s">
        <v>20</v>
      </c>
      <c r="E157" s="64"/>
      <c r="F157" s="95">
        <v>280</v>
      </c>
      <c r="G157" s="65">
        <f t="shared" si="9"/>
        <v>280</v>
      </c>
      <c r="H157" s="47">
        <v>1.3</v>
      </c>
      <c r="I157" s="47">
        <f t="shared" si="8"/>
        <v>364</v>
      </c>
      <c r="J157"/>
      <c r="K157"/>
    </row>
    <row r="158" spans="1:11" ht="27" customHeight="1">
      <c r="A158" s="64">
        <v>141</v>
      </c>
      <c r="B158" s="42">
        <v>2550.5320000000002</v>
      </c>
      <c r="C158" s="43" t="s">
        <v>226</v>
      </c>
      <c r="D158" s="42" t="s">
        <v>20</v>
      </c>
      <c r="E158" s="64"/>
      <c r="F158" s="95">
        <v>440</v>
      </c>
      <c r="G158" s="65">
        <f t="shared" si="9"/>
        <v>440</v>
      </c>
      <c r="H158" s="47">
        <v>1</v>
      </c>
      <c r="I158" s="47">
        <f t="shared" si="8"/>
        <v>440</v>
      </c>
      <c r="J158"/>
      <c r="K158"/>
    </row>
    <row r="159" spans="1:11" ht="27" customHeight="1">
      <c r="A159" s="64">
        <v>142</v>
      </c>
      <c r="B159" s="42" t="s">
        <v>120</v>
      </c>
      <c r="C159" s="43" t="s">
        <v>121</v>
      </c>
      <c r="D159" s="42" t="s">
        <v>20</v>
      </c>
      <c r="E159" s="65"/>
      <c r="F159" s="96">
        <v>4050</v>
      </c>
      <c r="G159" s="65">
        <f t="shared" si="9"/>
        <v>4050</v>
      </c>
      <c r="H159" s="46">
        <v>0.3</v>
      </c>
      <c r="I159" s="46">
        <f t="shared" si="8"/>
        <v>1215</v>
      </c>
      <c r="J159"/>
      <c r="K159"/>
    </row>
    <row r="160" spans="1:11" ht="27" customHeight="1">
      <c r="A160" s="64">
        <v>143</v>
      </c>
      <c r="B160" s="42" t="s">
        <v>234</v>
      </c>
      <c r="C160" s="45" t="s">
        <v>235</v>
      </c>
      <c r="D160" s="42" t="s">
        <v>41</v>
      </c>
      <c r="E160" s="65"/>
      <c r="F160" s="96">
        <v>2</v>
      </c>
      <c r="G160" s="65">
        <f t="shared" si="9"/>
        <v>2</v>
      </c>
      <c r="H160" s="46">
        <v>5200</v>
      </c>
      <c r="I160" s="46">
        <f t="shared" si="8"/>
        <v>10400</v>
      </c>
      <c r="J160"/>
      <c r="K160"/>
    </row>
    <row r="161" spans="1:11" ht="27" customHeight="1">
      <c r="A161" s="64">
        <v>144</v>
      </c>
      <c r="B161" s="42" t="s">
        <v>136</v>
      </c>
      <c r="C161" s="45" t="s">
        <v>246</v>
      </c>
      <c r="D161" s="42" t="s">
        <v>15</v>
      </c>
      <c r="E161" s="65"/>
      <c r="F161" s="96">
        <v>1</v>
      </c>
      <c r="G161" s="65">
        <f t="shared" si="9"/>
        <v>1</v>
      </c>
      <c r="H161" s="46">
        <v>550</v>
      </c>
      <c r="I161" s="46">
        <f t="shared" si="8"/>
        <v>550</v>
      </c>
      <c r="J161"/>
      <c r="K161"/>
    </row>
    <row r="162" spans="1:11" ht="27" customHeight="1">
      <c r="A162" s="66"/>
      <c r="B162" s="50"/>
      <c r="C162" s="51"/>
      <c r="D162" s="50"/>
      <c r="E162" s="77"/>
      <c r="F162" s="99"/>
      <c r="G162" s="103" t="s">
        <v>256</v>
      </c>
      <c r="H162" s="104"/>
      <c r="I162" s="107">
        <f>SUM(I134:I161)</f>
        <v>206043</v>
      </c>
      <c r="J162"/>
      <c r="K162"/>
    </row>
    <row r="163" spans="1:11" ht="27" customHeight="1">
      <c r="A163" s="66"/>
      <c r="B163" s="50"/>
      <c r="C163" s="51"/>
      <c r="D163" s="50"/>
      <c r="E163" s="77"/>
      <c r="F163" s="99"/>
      <c r="G163" s="105"/>
      <c r="H163" s="106"/>
      <c r="I163" s="108"/>
      <c r="J163"/>
      <c r="K163"/>
    </row>
    <row r="164" spans="1:11" ht="27" customHeight="1">
      <c r="A164" s="68" t="s">
        <v>257</v>
      </c>
      <c r="B164" s="50"/>
      <c r="C164" s="51"/>
      <c r="D164" s="50"/>
      <c r="E164" s="77"/>
      <c r="F164" s="99"/>
      <c r="G164" s="79"/>
      <c r="H164" s="55"/>
      <c r="I164" s="56"/>
      <c r="J164"/>
      <c r="K164"/>
    </row>
    <row r="165" spans="1:11" ht="27" customHeight="1">
      <c r="A165" s="69"/>
      <c r="B165" s="50"/>
      <c r="C165" s="51"/>
      <c r="D165" s="50"/>
      <c r="E165" s="77"/>
      <c r="F165" s="99"/>
      <c r="G165" s="77"/>
      <c r="H165" s="57"/>
      <c r="I165" s="58"/>
      <c r="J165"/>
      <c r="K165"/>
    </row>
    <row r="166" spans="1:11" ht="27" customHeight="1" thickBot="1">
      <c r="A166" s="63" t="s">
        <v>8</v>
      </c>
      <c r="B166" s="38" t="s">
        <v>9</v>
      </c>
      <c r="C166" s="37" t="s">
        <v>10</v>
      </c>
      <c r="D166" s="38" t="s">
        <v>11</v>
      </c>
      <c r="E166" s="63" t="s">
        <v>162</v>
      </c>
      <c r="F166" s="94" t="s">
        <v>163</v>
      </c>
      <c r="G166" s="63" t="s">
        <v>13</v>
      </c>
      <c r="H166" s="37" t="s">
        <v>12</v>
      </c>
      <c r="I166" s="37" t="s">
        <v>137</v>
      </c>
      <c r="J166"/>
      <c r="K166"/>
    </row>
    <row r="167" spans="1:11" ht="27" customHeight="1">
      <c r="A167" s="64">
        <v>145</v>
      </c>
      <c r="B167" s="42" t="s">
        <v>31</v>
      </c>
      <c r="C167" s="43" t="s">
        <v>32</v>
      </c>
      <c r="D167" s="42" t="s">
        <v>20</v>
      </c>
      <c r="E167" s="65">
        <v>1475</v>
      </c>
      <c r="F167" s="96"/>
      <c r="G167" s="65">
        <f>E167+F167</f>
        <v>1475</v>
      </c>
      <c r="H167" s="41">
        <v>1.5</v>
      </c>
      <c r="I167" s="46">
        <f>G167*H167</f>
        <v>2212.5</v>
      </c>
      <c r="J167"/>
      <c r="K167"/>
    </row>
    <row r="168" spans="1:11" ht="27" customHeight="1">
      <c r="A168" s="64">
        <v>146</v>
      </c>
      <c r="B168" s="42" t="s">
        <v>258</v>
      </c>
      <c r="C168" s="43" t="s">
        <v>259</v>
      </c>
      <c r="D168" s="42" t="s">
        <v>20</v>
      </c>
      <c r="E168" s="65">
        <v>1450</v>
      </c>
      <c r="F168" s="96"/>
      <c r="G168" s="65">
        <f>E168+F168</f>
        <v>1450</v>
      </c>
      <c r="H168" s="46">
        <v>30</v>
      </c>
      <c r="I168" s="46">
        <f>G168*H168</f>
        <v>43500</v>
      </c>
      <c r="J168"/>
      <c r="K168"/>
    </row>
    <row r="169" spans="1:11" ht="27" customHeight="1">
      <c r="A169" s="64">
        <v>147</v>
      </c>
      <c r="B169" s="42" t="s">
        <v>260</v>
      </c>
      <c r="C169" s="45" t="s">
        <v>261</v>
      </c>
      <c r="D169" s="42" t="s">
        <v>41</v>
      </c>
      <c r="E169" s="65">
        <v>1</v>
      </c>
      <c r="F169" s="96"/>
      <c r="G169" s="65">
        <f>E169+F169</f>
        <v>1</v>
      </c>
      <c r="H169" s="44">
        <v>1900</v>
      </c>
      <c r="I169" s="46">
        <f>G169*H169</f>
        <v>1900</v>
      </c>
      <c r="J169"/>
      <c r="K169"/>
    </row>
    <row r="170" spans="1:11" ht="27" customHeight="1">
      <c r="A170" s="64">
        <v>148</v>
      </c>
      <c r="B170" s="42" t="s">
        <v>262</v>
      </c>
      <c r="C170" s="45" t="s">
        <v>263</v>
      </c>
      <c r="D170" s="42" t="s">
        <v>41</v>
      </c>
      <c r="E170" s="65">
        <v>1</v>
      </c>
      <c r="F170" s="96"/>
      <c r="G170" s="65">
        <f>E170+F170</f>
        <v>1</v>
      </c>
      <c r="H170" s="46"/>
      <c r="I170" s="46">
        <v>1400</v>
      </c>
      <c r="J170"/>
      <c r="K170"/>
    </row>
    <row r="171" spans="1:11" ht="27" customHeight="1">
      <c r="A171" s="62"/>
      <c r="B171" s="35"/>
      <c r="C171" s="36"/>
      <c r="D171" s="35"/>
      <c r="E171" s="74"/>
      <c r="F171" s="93"/>
      <c r="G171" s="103" t="s">
        <v>264</v>
      </c>
      <c r="H171" s="104"/>
      <c r="I171" s="107">
        <f>SUM(I167:I170)</f>
        <v>49012.5</v>
      </c>
      <c r="J171"/>
      <c r="K171"/>
    </row>
    <row r="172" spans="1:11" ht="27" customHeight="1">
      <c r="A172" s="62"/>
      <c r="B172" s="35"/>
      <c r="C172" s="36"/>
      <c r="D172" s="35"/>
      <c r="E172" s="74"/>
      <c r="F172" s="93"/>
      <c r="G172" s="105"/>
      <c r="H172" s="106"/>
      <c r="I172" s="108"/>
      <c r="J172"/>
      <c r="K172"/>
    </row>
  </sheetData>
  <mergeCells count="9">
    <mergeCell ref="G162:H163"/>
    <mergeCell ref="I162:I163"/>
    <mergeCell ref="G171:H172"/>
    <mergeCell ref="I171:I172"/>
    <mergeCell ref="H7:I7"/>
    <mergeCell ref="C8:G8"/>
    <mergeCell ref="G9:I9"/>
    <mergeCell ref="G129:H130"/>
    <mergeCell ref="I129:I130"/>
  </mergeCells>
  <phoneticPr fontId="27" type="noConversion"/>
  <printOptions horizontalCentered="1" verticalCentered="1"/>
  <pageMargins left="0" right="0" top="0.75" bottom="0.25" header="0.3" footer="0.3"/>
  <pageSetup scale="60" fitToHeight="3" orientation="landscape" r:id="rId1"/>
  <headerFooter alignWithMargins="0">
    <oddFooter>&amp;CPage &amp;P of &amp;N</oddFooter>
  </headerFooter>
  <rowBreaks count="1" manualBreakCount="1">
    <brk id="3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4"/>
  <dimension ref="A1:L172"/>
  <sheetViews>
    <sheetView view="pageBreakPreview" topLeftCell="A15" zoomScale="75" zoomScaleNormal="70" zoomScaleSheetLayoutView="75" workbookViewId="0">
      <selection activeCell="G9" sqref="G9:I9"/>
    </sheetView>
  </sheetViews>
  <sheetFormatPr defaultRowHeight="15"/>
  <cols>
    <col min="1" max="1" width="11.42578125" style="70" customWidth="1"/>
    <col min="2" max="2" width="24" style="19" customWidth="1"/>
    <col min="3" max="3" width="82" style="19" customWidth="1"/>
    <col min="4" max="4" width="11.42578125" style="20" customWidth="1"/>
    <col min="5" max="5" width="19.5703125" style="78" hidden="1" customWidth="1"/>
    <col min="6" max="6" width="27.140625" style="100" hidden="1" customWidth="1"/>
    <col min="7" max="7" width="22.7109375" style="78" customWidth="1"/>
    <col min="8" max="8" width="27.7109375" style="29" customWidth="1"/>
    <col min="9" max="9" width="19.28515625" style="19" customWidth="1"/>
    <col min="10" max="10" width="22.7109375" style="29" customWidth="1"/>
    <col min="11" max="11" width="27.7109375" style="29" customWidth="1"/>
    <col min="12" max="16384" width="9.140625" style="19"/>
  </cols>
  <sheetData>
    <row r="1" spans="1:11" customFormat="1">
      <c r="A1" s="59" t="s">
        <v>138</v>
      </c>
      <c r="E1" s="71"/>
      <c r="F1" s="90" t="s">
        <v>0</v>
      </c>
      <c r="G1" s="71"/>
    </row>
    <row r="2" spans="1:11" customFormat="1">
      <c r="A2" s="59" t="s">
        <v>139</v>
      </c>
      <c r="E2" s="71"/>
      <c r="F2" s="90" t="s">
        <v>140</v>
      </c>
      <c r="G2" s="71"/>
    </row>
    <row r="3" spans="1:11" customFormat="1" ht="12.75">
      <c r="A3" s="60" t="s">
        <v>5</v>
      </c>
      <c r="E3" s="71"/>
      <c r="F3" s="91"/>
      <c r="G3" s="71"/>
    </row>
    <row r="4" spans="1:11" customFormat="1" ht="12.75">
      <c r="A4" s="60" t="s">
        <v>4</v>
      </c>
      <c r="E4" s="72"/>
      <c r="F4" s="91"/>
      <c r="G4" s="71"/>
    </row>
    <row r="5" spans="1:11" customFormat="1" ht="12.75">
      <c r="A5" s="60" t="s">
        <v>6</v>
      </c>
      <c r="D5" s="4"/>
      <c r="E5" s="71"/>
      <c r="F5" s="90"/>
      <c r="G5" s="71"/>
    </row>
    <row r="6" spans="1:11" s="25" customFormat="1">
      <c r="A6" s="61"/>
      <c r="D6" s="26"/>
      <c r="E6" s="73"/>
      <c r="F6" s="92"/>
      <c r="G6" s="73"/>
      <c r="H6" s="28"/>
      <c r="I6" s="80" t="s">
        <v>141</v>
      </c>
      <c r="J6" s="27"/>
    </row>
    <row r="7" spans="1:11" s="25" customFormat="1" ht="14.25">
      <c r="A7" s="61"/>
      <c r="D7" s="26"/>
      <c r="E7" s="73"/>
      <c r="F7" s="92"/>
      <c r="G7" s="73"/>
      <c r="H7" s="101" t="s">
        <v>323</v>
      </c>
      <c r="I7" s="102"/>
      <c r="J7" s="30"/>
    </row>
    <row r="8" spans="1:11" ht="26.25" customHeight="1">
      <c r="A8" s="62"/>
      <c r="B8" s="35"/>
      <c r="C8" s="109" t="s">
        <v>161</v>
      </c>
      <c r="D8" s="102"/>
      <c r="E8" s="102"/>
      <c r="F8" s="102"/>
      <c r="G8" s="102"/>
      <c r="H8" s="35"/>
      <c r="I8" s="35"/>
      <c r="J8"/>
      <c r="K8"/>
    </row>
    <row r="9" spans="1:11" ht="18.75">
      <c r="A9" s="62"/>
      <c r="B9" s="35"/>
      <c r="C9" s="36"/>
      <c r="D9" s="35"/>
      <c r="E9" s="74"/>
      <c r="F9" s="93"/>
      <c r="G9" s="110"/>
      <c r="H9" s="110"/>
      <c r="I9" s="111"/>
      <c r="J9"/>
      <c r="K9"/>
    </row>
    <row r="10" spans="1:11" s="24" customFormat="1" ht="50.1" customHeight="1" thickBot="1">
      <c r="A10" s="63" t="s">
        <v>8</v>
      </c>
      <c r="B10" s="37" t="s">
        <v>9</v>
      </c>
      <c r="C10" s="37" t="s">
        <v>10</v>
      </c>
      <c r="D10" s="37" t="s">
        <v>11</v>
      </c>
      <c r="E10" s="63" t="s">
        <v>162</v>
      </c>
      <c r="F10" s="94" t="s">
        <v>163</v>
      </c>
      <c r="G10" s="63" t="s">
        <v>13</v>
      </c>
      <c r="H10" s="37" t="s">
        <v>12</v>
      </c>
      <c r="I10" s="37" t="s">
        <v>137</v>
      </c>
      <c r="J10" s="36"/>
      <c r="K10" s="36"/>
    </row>
    <row r="11" spans="1:11" s="21" customFormat="1" ht="27" customHeight="1">
      <c r="A11" s="64">
        <v>1</v>
      </c>
      <c r="B11" s="39" t="s">
        <v>164</v>
      </c>
      <c r="C11" s="40" t="s">
        <v>14</v>
      </c>
      <c r="D11" s="39" t="s">
        <v>15</v>
      </c>
      <c r="E11" s="64">
        <v>1</v>
      </c>
      <c r="F11" s="95"/>
      <c r="G11" s="64">
        <v>1</v>
      </c>
      <c r="H11" s="41">
        <v>215000</v>
      </c>
      <c r="I11" s="41">
        <f t="shared" ref="I11:I48" si="0">G11*H11</f>
        <v>215000</v>
      </c>
      <c r="J11"/>
      <c r="K11"/>
    </row>
    <row r="12" spans="1:11" s="21" customFormat="1" ht="27" customHeight="1">
      <c r="A12" s="65">
        <v>2</v>
      </c>
      <c r="B12" s="42" t="s">
        <v>165</v>
      </c>
      <c r="C12" s="43" t="s">
        <v>16</v>
      </c>
      <c r="D12" s="42" t="s">
        <v>15</v>
      </c>
      <c r="E12" s="65">
        <v>1</v>
      </c>
      <c r="F12" s="96"/>
      <c r="G12" s="64">
        <f t="shared" ref="G12:G48" si="1">E12+F12</f>
        <v>1</v>
      </c>
      <c r="H12" s="44">
        <v>2200</v>
      </c>
      <c r="I12" s="41">
        <f t="shared" si="0"/>
        <v>2200</v>
      </c>
      <c r="J12"/>
      <c r="K12"/>
    </row>
    <row r="13" spans="1:11" s="21" customFormat="1" ht="27" customHeight="1">
      <c r="A13" s="64">
        <v>3</v>
      </c>
      <c r="B13" s="42" t="s">
        <v>166</v>
      </c>
      <c r="C13" s="43" t="s">
        <v>17</v>
      </c>
      <c r="D13" s="42" t="s">
        <v>15</v>
      </c>
      <c r="E13" s="64">
        <v>1</v>
      </c>
      <c r="F13" s="95"/>
      <c r="G13" s="64">
        <f t="shared" si="1"/>
        <v>1</v>
      </c>
      <c r="H13" s="41">
        <v>12190</v>
      </c>
      <c r="I13" s="41">
        <f t="shared" si="0"/>
        <v>12190</v>
      </c>
      <c r="J13"/>
      <c r="K13"/>
    </row>
    <row r="14" spans="1:11" s="21" customFormat="1" ht="27" customHeight="1">
      <c r="A14" s="65">
        <v>4</v>
      </c>
      <c r="B14" s="42" t="s">
        <v>167</v>
      </c>
      <c r="C14" s="43" t="s">
        <v>18</v>
      </c>
      <c r="D14" s="42" t="s">
        <v>15</v>
      </c>
      <c r="E14" s="65">
        <v>1</v>
      </c>
      <c r="F14" s="96"/>
      <c r="G14" s="64">
        <f t="shared" si="1"/>
        <v>1</v>
      </c>
      <c r="H14" s="44">
        <v>104000</v>
      </c>
      <c r="I14" s="41">
        <f t="shared" si="0"/>
        <v>104000</v>
      </c>
      <c r="J14"/>
      <c r="K14"/>
    </row>
    <row r="15" spans="1:11" s="21" customFormat="1" ht="27" customHeight="1">
      <c r="A15" s="64">
        <v>5</v>
      </c>
      <c r="B15" s="42" t="s">
        <v>168</v>
      </c>
      <c r="C15" s="45" t="s">
        <v>169</v>
      </c>
      <c r="D15" s="42" t="s">
        <v>41</v>
      </c>
      <c r="E15" s="65">
        <v>1</v>
      </c>
      <c r="F15" s="96"/>
      <c r="G15" s="64">
        <f t="shared" si="1"/>
        <v>1</v>
      </c>
      <c r="H15" s="44">
        <v>1900</v>
      </c>
      <c r="I15" s="41">
        <f t="shared" si="0"/>
        <v>1900</v>
      </c>
      <c r="J15"/>
      <c r="K15"/>
    </row>
    <row r="16" spans="1:11" s="21" customFormat="1" ht="27" customHeight="1">
      <c r="A16" s="65">
        <v>6</v>
      </c>
      <c r="B16" s="42" t="s">
        <v>170</v>
      </c>
      <c r="C16" s="43" t="s">
        <v>19</v>
      </c>
      <c r="D16" s="42" t="s">
        <v>20</v>
      </c>
      <c r="E16" s="65">
        <v>25</v>
      </c>
      <c r="F16" s="96"/>
      <c r="G16" s="64">
        <f t="shared" si="1"/>
        <v>25</v>
      </c>
      <c r="H16" s="44">
        <v>27</v>
      </c>
      <c r="I16" s="41">
        <f t="shared" si="0"/>
        <v>675</v>
      </c>
      <c r="J16"/>
      <c r="K16"/>
    </row>
    <row r="17" spans="1:11" s="21" customFormat="1" ht="27" customHeight="1">
      <c r="A17" s="64">
        <v>7</v>
      </c>
      <c r="B17" s="42" t="s">
        <v>21</v>
      </c>
      <c r="C17" s="43" t="s">
        <v>22</v>
      </c>
      <c r="D17" s="42" t="s">
        <v>23</v>
      </c>
      <c r="E17" s="65">
        <v>2</v>
      </c>
      <c r="F17" s="96"/>
      <c r="G17" s="64">
        <f t="shared" si="1"/>
        <v>2</v>
      </c>
      <c r="H17" s="44">
        <v>1300</v>
      </c>
      <c r="I17" s="41">
        <f t="shared" si="0"/>
        <v>2600</v>
      </c>
      <c r="J17"/>
      <c r="K17"/>
    </row>
    <row r="18" spans="1:11" s="21" customFormat="1" ht="27" customHeight="1">
      <c r="A18" s="65">
        <v>8</v>
      </c>
      <c r="B18" s="42" t="s">
        <v>24</v>
      </c>
      <c r="C18" s="43" t="s">
        <v>22</v>
      </c>
      <c r="D18" s="42" t="s">
        <v>25</v>
      </c>
      <c r="E18" s="65">
        <v>75</v>
      </c>
      <c r="F18" s="96"/>
      <c r="G18" s="64">
        <f t="shared" si="1"/>
        <v>75</v>
      </c>
      <c r="H18" s="44">
        <v>75</v>
      </c>
      <c r="I18" s="41">
        <f t="shared" si="0"/>
        <v>5625</v>
      </c>
      <c r="J18"/>
      <c r="K18"/>
    </row>
    <row r="19" spans="1:11" s="21" customFormat="1" ht="27" customHeight="1">
      <c r="A19" s="64">
        <v>9</v>
      </c>
      <c r="B19" s="42" t="s">
        <v>26</v>
      </c>
      <c r="C19" s="43" t="s">
        <v>27</v>
      </c>
      <c r="D19" s="42" t="s">
        <v>23</v>
      </c>
      <c r="E19" s="65">
        <v>2</v>
      </c>
      <c r="F19" s="96"/>
      <c r="G19" s="64">
        <f t="shared" si="1"/>
        <v>2</v>
      </c>
      <c r="H19" s="44">
        <v>2400</v>
      </c>
      <c r="I19" s="41">
        <f t="shared" si="0"/>
        <v>4800</v>
      </c>
      <c r="J19"/>
      <c r="K19"/>
    </row>
    <row r="20" spans="1:11" s="22" customFormat="1" ht="27" customHeight="1">
      <c r="A20" s="65">
        <v>10</v>
      </c>
      <c r="B20" s="42" t="s">
        <v>171</v>
      </c>
      <c r="C20" s="43" t="s">
        <v>172</v>
      </c>
      <c r="D20" s="42" t="s">
        <v>71</v>
      </c>
      <c r="E20" s="65">
        <v>115</v>
      </c>
      <c r="F20" s="96"/>
      <c r="G20" s="64">
        <f t="shared" si="1"/>
        <v>115</v>
      </c>
      <c r="H20" s="44">
        <v>3</v>
      </c>
      <c r="I20" s="41">
        <f t="shared" si="0"/>
        <v>345</v>
      </c>
      <c r="J20"/>
      <c r="K20"/>
    </row>
    <row r="21" spans="1:11" s="21" customFormat="1" ht="27" customHeight="1">
      <c r="A21" s="64">
        <v>11</v>
      </c>
      <c r="B21" s="42">
        <v>2104.5010000000002</v>
      </c>
      <c r="C21" s="45" t="s">
        <v>173</v>
      </c>
      <c r="D21" s="42" t="s">
        <v>20</v>
      </c>
      <c r="E21" s="65">
        <v>535</v>
      </c>
      <c r="F21" s="96"/>
      <c r="G21" s="64">
        <f t="shared" si="1"/>
        <v>535</v>
      </c>
      <c r="H21" s="44">
        <v>9.4</v>
      </c>
      <c r="I21" s="41">
        <f t="shared" si="0"/>
        <v>5029</v>
      </c>
      <c r="J21"/>
      <c r="K21"/>
    </row>
    <row r="22" spans="1:11" s="21" customFormat="1" ht="27" customHeight="1">
      <c r="A22" s="65">
        <v>12</v>
      </c>
      <c r="B22" s="42" t="s">
        <v>29</v>
      </c>
      <c r="C22" s="43" t="s">
        <v>30</v>
      </c>
      <c r="D22" s="42" t="s">
        <v>20</v>
      </c>
      <c r="E22" s="65">
        <v>1535</v>
      </c>
      <c r="F22" s="96"/>
      <c r="G22" s="64">
        <f t="shared" si="1"/>
        <v>1535</v>
      </c>
      <c r="H22" s="44">
        <v>9.5</v>
      </c>
      <c r="I22" s="41">
        <f t="shared" si="0"/>
        <v>14582.5</v>
      </c>
      <c r="J22"/>
      <c r="K22"/>
    </row>
    <row r="23" spans="1:11" s="21" customFormat="1" ht="27" customHeight="1">
      <c r="A23" s="64">
        <v>13</v>
      </c>
      <c r="B23" s="42" t="s">
        <v>174</v>
      </c>
      <c r="C23" s="43" t="s">
        <v>175</v>
      </c>
      <c r="D23" s="42" t="s">
        <v>20</v>
      </c>
      <c r="E23" s="65">
        <v>275</v>
      </c>
      <c r="F23" s="96"/>
      <c r="G23" s="64">
        <f t="shared" si="1"/>
        <v>275</v>
      </c>
      <c r="H23" s="44">
        <v>8</v>
      </c>
      <c r="I23" s="41">
        <f t="shared" si="0"/>
        <v>2200</v>
      </c>
      <c r="J23"/>
      <c r="K23"/>
    </row>
    <row r="24" spans="1:11" s="21" customFormat="1" ht="27" customHeight="1">
      <c r="A24" s="65">
        <v>14</v>
      </c>
      <c r="B24" s="42" t="s">
        <v>31</v>
      </c>
      <c r="C24" s="43" t="s">
        <v>32</v>
      </c>
      <c r="D24" s="42" t="s">
        <v>20</v>
      </c>
      <c r="E24" s="65">
        <v>1050</v>
      </c>
      <c r="F24" s="96"/>
      <c r="G24" s="64">
        <f t="shared" si="1"/>
        <v>1050</v>
      </c>
      <c r="H24" s="44">
        <v>2.5499999999999998</v>
      </c>
      <c r="I24" s="41">
        <f t="shared" si="0"/>
        <v>2677.5</v>
      </c>
      <c r="J24"/>
      <c r="K24"/>
    </row>
    <row r="25" spans="1:11" s="21" customFormat="1" ht="27" customHeight="1">
      <c r="A25" s="64">
        <v>15</v>
      </c>
      <c r="B25" s="42" t="s">
        <v>176</v>
      </c>
      <c r="C25" s="43" t="s">
        <v>177</v>
      </c>
      <c r="D25" s="42" t="s">
        <v>20</v>
      </c>
      <c r="E25" s="65">
        <v>500</v>
      </c>
      <c r="F25" s="96"/>
      <c r="G25" s="64">
        <f t="shared" si="1"/>
        <v>500</v>
      </c>
      <c r="H25" s="44">
        <v>17</v>
      </c>
      <c r="I25" s="41">
        <f t="shared" si="0"/>
        <v>8500</v>
      </c>
      <c r="J25"/>
      <c r="K25"/>
    </row>
    <row r="26" spans="1:11" s="21" customFormat="1" ht="27" customHeight="1">
      <c r="A26" s="65">
        <v>16</v>
      </c>
      <c r="B26" s="42" t="s">
        <v>33</v>
      </c>
      <c r="C26" s="43" t="s">
        <v>34</v>
      </c>
      <c r="D26" s="42" t="s">
        <v>20</v>
      </c>
      <c r="E26" s="65">
        <v>2700</v>
      </c>
      <c r="F26" s="96"/>
      <c r="G26" s="64">
        <f t="shared" si="1"/>
        <v>2700</v>
      </c>
      <c r="H26" s="44">
        <v>3.15</v>
      </c>
      <c r="I26" s="41">
        <f t="shared" si="0"/>
        <v>8505</v>
      </c>
      <c r="J26"/>
      <c r="K26"/>
    </row>
    <row r="27" spans="1:11" s="21" customFormat="1" ht="27" customHeight="1">
      <c r="A27" s="64">
        <v>17</v>
      </c>
      <c r="B27" s="42" t="s">
        <v>35</v>
      </c>
      <c r="C27" s="43" t="s">
        <v>36</v>
      </c>
      <c r="D27" s="42" t="s">
        <v>37</v>
      </c>
      <c r="E27" s="65">
        <v>1500</v>
      </c>
      <c r="F27" s="96"/>
      <c r="G27" s="64">
        <f t="shared" si="1"/>
        <v>1500</v>
      </c>
      <c r="H27" s="44">
        <v>5.25</v>
      </c>
      <c r="I27" s="41">
        <f t="shared" si="0"/>
        <v>7875</v>
      </c>
      <c r="J27"/>
      <c r="K27"/>
    </row>
    <row r="28" spans="1:11" s="21" customFormat="1" ht="27" customHeight="1">
      <c r="A28" s="65">
        <v>18</v>
      </c>
      <c r="B28" s="42" t="s">
        <v>38</v>
      </c>
      <c r="C28" s="43" t="s">
        <v>178</v>
      </c>
      <c r="D28" s="42" t="s">
        <v>37</v>
      </c>
      <c r="E28" s="65">
        <v>28000</v>
      </c>
      <c r="F28" s="96"/>
      <c r="G28" s="64">
        <f t="shared" si="1"/>
        <v>28000</v>
      </c>
      <c r="H28" s="44">
        <v>3.6</v>
      </c>
      <c r="I28" s="41">
        <f t="shared" si="0"/>
        <v>100800</v>
      </c>
      <c r="J28"/>
      <c r="K28"/>
    </row>
    <row r="29" spans="1:11" s="21" customFormat="1" ht="27" customHeight="1">
      <c r="A29" s="64">
        <v>19</v>
      </c>
      <c r="B29" s="42" t="s">
        <v>179</v>
      </c>
      <c r="C29" s="43" t="s">
        <v>180</v>
      </c>
      <c r="D29" s="42" t="s">
        <v>41</v>
      </c>
      <c r="E29" s="65">
        <v>1</v>
      </c>
      <c r="F29" s="96"/>
      <c r="G29" s="64">
        <f t="shared" si="1"/>
        <v>1</v>
      </c>
      <c r="H29" s="44">
        <v>1500</v>
      </c>
      <c r="I29" s="41">
        <f t="shared" si="0"/>
        <v>1500</v>
      </c>
      <c r="J29"/>
      <c r="K29"/>
    </row>
    <row r="30" spans="1:11" s="21" customFormat="1" ht="27" customHeight="1">
      <c r="A30" s="65">
        <v>20</v>
      </c>
      <c r="B30" s="42" t="s">
        <v>39</v>
      </c>
      <c r="C30" s="43" t="s">
        <v>40</v>
      </c>
      <c r="D30" s="42" t="s">
        <v>41</v>
      </c>
      <c r="E30" s="65">
        <v>14</v>
      </c>
      <c r="F30" s="96"/>
      <c r="G30" s="64">
        <f t="shared" si="1"/>
        <v>14</v>
      </c>
      <c r="H30" s="44">
        <v>270</v>
      </c>
      <c r="I30" s="41">
        <f t="shared" si="0"/>
        <v>3780</v>
      </c>
      <c r="J30"/>
      <c r="K30"/>
    </row>
    <row r="31" spans="1:11" s="21" customFormat="1" ht="27" customHeight="1">
      <c r="A31" s="64">
        <v>21</v>
      </c>
      <c r="B31" s="42" t="s">
        <v>181</v>
      </c>
      <c r="C31" s="43" t="s">
        <v>182</v>
      </c>
      <c r="D31" s="42" t="s">
        <v>41</v>
      </c>
      <c r="E31" s="65">
        <v>1</v>
      </c>
      <c r="F31" s="96"/>
      <c r="G31" s="64">
        <f t="shared" si="1"/>
        <v>1</v>
      </c>
      <c r="H31" s="44">
        <v>340</v>
      </c>
      <c r="I31" s="41">
        <f t="shared" si="0"/>
        <v>340</v>
      </c>
      <c r="J31"/>
      <c r="K31"/>
    </row>
    <row r="32" spans="1:11" s="21" customFormat="1" ht="27" customHeight="1">
      <c r="A32" s="65">
        <v>22</v>
      </c>
      <c r="B32" s="42" t="s">
        <v>183</v>
      </c>
      <c r="C32" s="43" t="s">
        <v>184</v>
      </c>
      <c r="D32" s="42" t="s">
        <v>41</v>
      </c>
      <c r="E32" s="65">
        <v>2</v>
      </c>
      <c r="F32" s="96"/>
      <c r="G32" s="64">
        <f t="shared" si="1"/>
        <v>2</v>
      </c>
      <c r="H32" s="44">
        <v>560</v>
      </c>
      <c r="I32" s="41">
        <f t="shared" si="0"/>
        <v>1120</v>
      </c>
      <c r="J32"/>
      <c r="K32"/>
    </row>
    <row r="33" spans="1:11" s="21" customFormat="1" ht="27" customHeight="1">
      <c r="A33" s="64">
        <v>23</v>
      </c>
      <c r="B33" s="42" t="s">
        <v>42</v>
      </c>
      <c r="C33" s="43" t="s">
        <v>43</v>
      </c>
      <c r="D33" s="42" t="s">
        <v>20</v>
      </c>
      <c r="E33" s="65">
        <v>140</v>
      </c>
      <c r="F33" s="96"/>
      <c r="G33" s="64">
        <f t="shared" si="1"/>
        <v>140</v>
      </c>
      <c r="H33" s="44">
        <v>4.2</v>
      </c>
      <c r="I33" s="41">
        <f t="shared" si="0"/>
        <v>588</v>
      </c>
      <c r="J33"/>
      <c r="K33"/>
    </row>
    <row r="34" spans="1:11" s="21" customFormat="1" ht="27" customHeight="1">
      <c r="A34" s="65">
        <v>24</v>
      </c>
      <c r="B34" s="42" t="s">
        <v>44</v>
      </c>
      <c r="C34" s="43" t="s">
        <v>45</v>
      </c>
      <c r="D34" s="42" t="s">
        <v>20</v>
      </c>
      <c r="E34" s="65">
        <v>515</v>
      </c>
      <c r="F34" s="96"/>
      <c r="G34" s="64">
        <f t="shared" si="1"/>
        <v>515</v>
      </c>
      <c r="H34" s="44">
        <v>1.5</v>
      </c>
      <c r="I34" s="41">
        <f t="shared" si="0"/>
        <v>772.5</v>
      </c>
      <c r="J34"/>
      <c r="K34"/>
    </row>
    <row r="35" spans="1:11" s="21" customFormat="1" ht="27" customHeight="1">
      <c r="A35" s="64">
        <v>25</v>
      </c>
      <c r="B35" s="42" t="s">
        <v>46</v>
      </c>
      <c r="C35" s="43" t="s">
        <v>47</v>
      </c>
      <c r="D35" s="42" t="s">
        <v>48</v>
      </c>
      <c r="E35" s="65">
        <v>2000</v>
      </c>
      <c r="F35" s="96"/>
      <c r="G35" s="64">
        <f t="shared" si="1"/>
        <v>2000</v>
      </c>
      <c r="H35" s="44">
        <v>70</v>
      </c>
      <c r="I35" s="41">
        <f t="shared" si="0"/>
        <v>140000</v>
      </c>
      <c r="J35"/>
      <c r="K35"/>
    </row>
    <row r="36" spans="1:11" s="21" customFormat="1" ht="27" customHeight="1">
      <c r="A36" s="65">
        <v>26</v>
      </c>
      <c r="B36" s="42" t="s">
        <v>49</v>
      </c>
      <c r="C36" s="43" t="s">
        <v>50</v>
      </c>
      <c r="D36" s="42" t="s">
        <v>48</v>
      </c>
      <c r="E36" s="65">
        <v>2000</v>
      </c>
      <c r="F36" s="96"/>
      <c r="G36" s="64">
        <f t="shared" si="1"/>
        <v>2000</v>
      </c>
      <c r="H36" s="44">
        <v>15</v>
      </c>
      <c r="I36" s="41">
        <f t="shared" si="0"/>
        <v>30000</v>
      </c>
      <c r="J36"/>
      <c r="K36"/>
    </row>
    <row r="37" spans="1:11" s="21" customFormat="1" ht="27" customHeight="1">
      <c r="A37" s="64">
        <v>27</v>
      </c>
      <c r="B37" s="42" t="s">
        <v>51</v>
      </c>
      <c r="C37" s="43" t="s">
        <v>185</v>
      </c>
      <c r="D37" s="42" t="s">
        <v>48</v>
      </c>
      <c r="E37" s="65">
        <v>20736</v>
      </c>
      <c r="F37" s="96">
        <v>6764</v>
      </c>
      <c r="G37" s="64">
        <f t="shared" si="1"/>
        <v>27500</v>
      </c>
      <c r="H37" s="44">
        <v>12.6</v>
      </c>
      <c r="I37" s="41">
        <f t="shared" si="0"/>
        <v>346500</v>
      </c>
      <c r="J37"/>
      <c r="K37"/>
    </row>
    <row r="38" spans="1:11" s="21" customFormat="1" ht="27" customHeight="1">
      <c r="A38" s="65">
        <v>28</v>
      </c>
      <c r="B38" s="42" t="s">
        <v>53</v>
      </c>
      <c r="C38" s="43" t="s">
        <v>54</v>
      </c>
      <c r="D38" s="42" t="s">
        <v>48</v>
      </c>
      <c r="E38" s="65">
        <v>8408</v>
      </c>
      <c r="F38" s="96">
        <v>3581</v>
      </c>
      <c r="G38" s="64">
        <f t="shared" si="1"/>
        <v>11989</v>
      </c>
      <c r="H38" s="44">
        <v>24</v>
      </c>
      <c r="I38" s="44">
        <f t="shared" si="0"/>
        <v>287736</v>
      </c>
      <c r="J38"/>
      <c r="K38"/>
    </row>
    <row r="39" spans="1:11" s="21" customFormat="1" ht="27" customHeight="1">
      <c r="A39" s="64">
        <v>29</v>
      </c>
      <c r="B39" s="42" t="s">
        <v>55</v>
      </c>
      <c r="C39" s="43" t="s">
        <v>56</v>
      </c>
      <c r="D39" s="42" t="s">
        <v>48</v>
      </c>
      <c r="E39" s="65">
        <v>905</v>
      </c>
      <c r="F39" s="96"/>
      <c r="G39" s="65">
        <f t="shared" si="1"/>
        <v>905</v>
      </c>
      <c r="H39" s="44">
        <v>24</v>
      </c>
      <c r="I39" s="41">
        <f t="shared" si="0"/>
        <v>21720</v>
      </c>
      <c r="J39"/>
      <c r="K39"/>
    </row>
    <row r="40" spans="1:11" s="21" customFormat="1" ht="27" customHeight="1">
      <c r="A40" s="64">
        <v>30</v>
      </c>
      <c r="B40" s="42">
        <v>2105.6039999999998</v>
      </c>
      <c r="C40" s="43" t="s">
        <v>186</v>
      </c>
      <c r="D40" s="42" t="s">
        <v>37</v>
      </c>
      <c r="E40" s="65">
        <v>13500</v>
      </c>
      <c r="F40" s="96">
        <f>7529</f>
        <v>7529</v>
      </c>
      <c r="G40" s="65">
        <f t="shared" si="1"/>
        <v>21029</v>
      </c>
      <c r="H40" s="44">
        <v>1.4</v>
      </c>
      <c r="I40" s="41">
        <f t="shared" si="0"/>
        <v>29440.6</v>
      </c>
      <c r="J40"/>
      <c r="K40"/>
    </row>
    <row r="41" spans="1:11" s="21" customFormat="1" ht="27" customHeight="1">
      <c r="A41" s="64">
        <v>31</v>
      </c>
      <c r="B41" s="42" t="s">
        <v>57</v>
      </c>
      <c r="C41" s="43" t="s">
        <v>58</v>
      </c>
      <c r="D41" s="42" t="s">
        <v>48</v>
      </c>
      <c r="E41" s="65">
        <v>5600</v>
      </c>
      <c r="F41" s="96">
        <f>2387</f>
        <v>2387</v>
      </c>
      <c r="G41" s="65">
        <f t="shared" si="1"/>
        <v>7987</v>
      </c>
      <c r="H41" s="44">
        <v>26.25</v>
      </c>
      <c r="I41" s="41">
        <f t="shared" si="0"/>
        <v>209658.75</v>
      </c>
      <c r="J41"/>
      <c r="K41"/>
    </row>
    <row r="42" spans="1:11" s="21" customFormat="1" ht="27" customHeight="1">
      <c r="A42" s="64">
        <v>32</v>
      </c>
      <c r="B42" s="42" t="s">
        <v>59</v>
      </c>
      <c r="C42" s="43" t="s">
        <v>60</v>
      </c>
      <c r="D42" s="42" t="s">
        <v>48</v>
      </c>
      <c r="E42" s="65">
        <v>45</v>
      </c>
      <c r="F42" s="96">
        <v>45</v>
      </c>
      <c r="G42" s="65">
        <f t="shared" si="1"/>
        <v>90</v>
      </c>
      <c r="H42" s="44">
        <v>27</v>
      </c>
      <c r="I42" s="41">
        <f t="shared" si="0"/>
        <v>2430</v>
      </c>
      <c r="J42"/>
      <c r="K42"/>
    </row>
    <row r="43" spans="1:11" s="21" customFormat="1" ht="27" customHeight="1">
      <c r="A43" s="64">
        <v>33</v>
      </c>
      <c r="B43" s="42" t="s">
        <v>61</v>
      </c>
      <c r="C43" s="43" t="s">
        <v>62</v>
      </c>
      <c r="D43" s="42" t="s">
        <v>63</v>
      </c>
      <c r="E43" s="65">
        <f>789+225</f>
        <v>1014</v>
      </c>
      <c r="F43" s="96">
        <f>537</f>
        <v>537</v>
      </c>
      <c r="G43" s="65">
        <f t="shared" si="1"/>
        <v>1551</v>
      </c>
      <c r="H43" s="44">
        <v>1.98</v>
      </c>
      <c r="I43" s="41">
        <f t="shared" si="0"/>
        <v>3070.98</v>
      </c>
      <c r="J43"/>
      <c r="K43"/>
    </row>
    <row r="44" spans="1:11" s="21" customFormat="1" ht="27" customHeight="1">
      <c r="A44" s="64">
        <v>34</v>
      </c>
      <c r="B44" s="42" t="s">
        <v>64</v>
      </c>
      <c r="C44" s="43" t="s">
        <v>65</v>
      </c>
      <c r="D44" s="42" t="s">
        <v>63</v>
      </c>
      <c r="E44" s="65">
        <f>592+337</f>
        <v>929</v>
      </c>
      <c r="F44" s="96">
        <v>805</v>
      </c>
      <c r="G44" s="65">
        <f t="shared" si="1"/>
        <v>1734</v>
      </c>
      <c r="H44" s="44">
        <v>1.98</v>
      </c>
      <c r="I44" s="41">
        <f t="shared" si="0"/>
        <v>3433.32</v>
      </c>
      <c r="J44"/>
      <c r="K44"/>
    </row>
    <row r="45" spans="1:11" s="21" customFormat="1" ht="27" customHeight="1">
      <c r="A45" s="64">
        <v>35</v>
      </c>
      <c r="B45" s="42" t="s">
        <v>66</v>
      </c>
      <c r="C45" s="43" t="s">
        <v>67</v>
      </c>
      <c r="D45" s="42" t="s">
        <v>68</v>
      </c>
      <c r="E45" s="65">
        <v>840</v>
      </c>
      <c r="F45" s="96">
        <v>650</v>
      </c>
      <c r="G45" s="65">
        <f t="shared" si="1"/>
        <v>1490</v>
      </c>
      <c r="H45" s="44">
        <v>78.7</v>
      </c>
      <c r="I45" s="41">
        <f t="shared" si="0"/>
        <v>117263</v>
      </c>
      <c r="J45"/>
      <c r="K45"/>
    </row>
    <row r="46" spans="1:11" s="21" customFormat="1" ht="27" customHeight="1">
      <c r="A46" s="64">
        <v>36</v>
      </c>
      <c r="B46" s="42" t="s">
        <v>69</v>
      </c>
      <c r="C46" s="43" t="s">
        <v>70</v>
      </c>
      <c r="D46" s="42" t="s">
        <v>68</v>
      </c>
      <c r="E46" s="65">
        <v>1225</v>
      </c>
      <c r="F46" s="96">
        <v>650</v>
      </c>
      <c r="G46" s="65">
        <f t="shared" si="1"/>
        <v>1875</v>
      </c>
      <c r="H46" s="44">
        <v>76.8</v>
      </c>
      <c r="I46" s="41">
        <f t="shared" si="0"/>
        <v>144000</v>
      </c>
      <c r="J46"/>
      <c r="K46"/>
    </row>
    <row r="47" spans="1:11" s="21" customFormat="1" ht="27" customHeight="1">
      <c r="A47" s="64">
        <v>37</v>
      </c>
      <c r="B47" s="42">
        <v>2401.5149999999999</v>
      </c>
      <c r="C47" s="43" t="s">
        <v>187</v>
      </c>
      <c r="D47" s="42" t="s">
        <v>71</v>
      </c>
      <c r="E47" s="65">
        <v>1925</v>
      </c>
      <c r="F47" s="96"/>
      <c r="G47" s="65">
        <f t="shared" si="1"/>
        <v>1925</v>
      </c>
      <c r="H47" s="46">
        <v>8.3000000000000007</v>
      </c>
      <c r="I47" s="47">
        <f t="shared" si="0"/>
        <v>15977.500000000002</v>
      </c>
      <c r="J47"/>
      <c r="K47"/>
    </row>
    <row r="48" spans="1:11" s="21" customFormat="1" ht="27" customHeight="1">
      <c r="A48" s="64">
        <v>38</v>
      </c>
      <c r="B48" s="42" t="s">
        <v>72</v>
      </c>
      <c r="C48" s="43" t="s">
        <v>73</v>
      </c>
      <c r="D48" s="42" t="s">
        <v>48</v>
      </c>
      <c r="E48" s="65">
        <v>200</v>
      </c>
      <c r="F48" s="96">
        <v>50</v>
      </c>
      <c r="G48" s="65">
        <f t="shared" si="1"/>
        <v>250</v>
      </c>
      <c r="H48" s="44">
        <v>125</v>
      </c>
      <c r="I48" s="41">
        <f t="shared" si="0"/>
        <v>31250</v>
      </c>
      <c r="J48"/>
      <c r="K48"/>
    </row>
    <row r="49" spans="1:11" s="21" customFormat="1" ht="27" customHeight="1" thickBot="1">
      <c r="A49" s="63" t="s">
        <v>8</v>
      </c>
      <c r="B49" s="38" t="s">
        <v>9</v>
      </c>
      <c r="C49" s="37" t="s">
        <v>10</v>
      </c>
      <c r="D49" s="38" t="s">
        <v>11</v>
      </c>
      <c r="E49" s="63" t="s">
        <v>162</v>
      </c>
      <c r="F49" s="94" t="s">
        <v>163</v>
      </c>
      <c r="G49" s="63" t="s">
        <v>13</v>
      </c>
      <c r="H49" s="37" t="s">
        <v>12</v>
      </c>
      <c r="I49" s="37" t="s">
        <v>137</v>
      </c>
      <c r="J49"/>
      <c r="K49"/>
    </row>
    <row r="50" spans="1:11" s="21" customFormat="1" ht="27" customHeight="1">
      <c r="A50" s="64">
        <v>39</v>
      </c>
      <c r="B50" s="42">
        <v>2502.5410000000002</v>
      </c>
      <c r="C50" s="43" t="s">
        <v>188</v>
      </c>
      <c r="D50" s="42" t="s">
        <v>20</v>
      </c>
      <c r="E50" s="65">
        <v>2900</v>
      </c>
      <c r="F50" s="96">
        <v>535</v>
      </c>
      <c r="G50" s="65">
        <v>3325</v>
      </c>
      <c r="H50" s="44">
        <v>8.5</v>
      </c>
      <c r="I50" s="41">
        <f t="shared" ref="I50:I90" si="2">G50*H50</f>
        <v>28262.5</v>
      </c>
      <c r="J50"/>
      <c r="K50"/>
    </row>
    <row r="51" spans="1:11" s="21" customFormat="1" ht="27" customHeight="1">
      <c r="A51" s="64">
        <v>40</v>
      </c>
      <c r="B51" s="42">
        <v>2503.511</v>
      </c>
      <c r="C51" s="43" t="s">
        <v>74</v>
      </c>
      <c r="D51" s="42" t="s">
        <v>20</v>
      </c>
      <c r="E51" s="65">
        <v>590</v>
      </c>
      <c r="F51" s="96">
        <v>212</v>
      </c>
      <c r="G51" s="65">
        <f t="shared" ref="G51:G58" si="3">E51+F51</f>
        <v>802</v>
      </c>
      <c r="H51" s="44">
        <v>33</v>
      </c>
      <c r="I51" s="41">
        <f t="shared" si="2"/>
        <v>26466</v>
      </c>
      <c r="J51"/>
      <c r="K51"/>
    </row>
    <row r="52" spans="1:11" s="21" customFormat="1" ht="27" customHeight="1">
      <c r="A52" s="64">
        <v>41</v>
      </c>
      <c r="B52" s="42">
        <v>2503.511</v>
      </c>
      <c r="C52" s="43" t="s">
        <v>189</v>
      </c>
      <c r="D52" s="42" t="s">
        <v>20</v>
      </c>
      <c r="E52" s="65">
        <v>195</v>
      </c>
      <c r="F52" s="96"/>
      <c r="G52" s="65">
        <f t="shared" si="3"/>
        <v>195</v>
      </c>
      <c r="H52" s="44">
        <v>35.4</v>
      </c>
      <c r="I52" s="41">
        <f t="shared" si="2"/>
        <v>6903</v>
      </c>
      <c r="J52"/>
      <c r="K52"/>
    </row>
    <row r="53" spans="1:11" s="21" customFormat="1" ht="27" customHeight="1">
      <c r="A53" s="64">
        <v>42</v>
      </c>
      <c r="B53" s="42">
        <v>2503.511</v>
      </c>
      <c r="C53" s="43" t="s">
        <v>75</v>
      </c>
      <c r="D53" s="42" t="s">
        <v>20</v>
      </c>
      <c r="E53" s="65">
        <v>355</v>
      </c>
      <c r="F53" s="96"/>
      <c r="G53" s="65">
        <f t="shared" si="3"/>
        <v>355</v>
      </c>
      <c r="H53" s="44">
        <v>38</v>
      </c>
      <c r="I53" s="41">
        <f t="shared" si="2"/>
        <v>13490</v>
      </c>
      <c r="J53"/>
      <c r="K53"/>
    </row>
    <row r="54" spans="1:11" s="21" customFormat="1" ht="27" customHeight="1">
      <c r="A54" s="64">
        <v>43</v>
      </c>
      <c r="B54" s="42">
        <v>2503.511</v>
      </c>
      <c r="C54" s="43" t="s">
        <v>76</v>
      </c>
      <c r="D54" s="42" t="s">
        <v>20</v>
      </c>
      <c r="E54" s="65">
        <v>615</v>
      </c>
      <c r="F54" s="96"/>
      <c r="G54" s="65">
        <f t="shared" si="3"/>
        <v>615</v>
      </c>
      <c r="H54" s="44">
        <v>44.5</v>
      </c>
      <c r="I54" s="41">
        <f t="shared" si="2"/>
        <v>27367.5</v>
      </c>
      <c r="J54"/>
      <c r="K54"/>
    </row>
    <row r="55" spans="1:11" s="21" customFormat="1" ht="27" customHeight="1">
      <c r="A55" s="64">
        <v>44</v>
      </c>
      <c r="B55" s="42">
        <v>2503.511</v>
      </c>
      <c r="C55" s="43" t="s">
        <v>77</v>
      </c>
      <c r="D55" s="42" t="s">
        <v>20</v>
      </c>
      <c r="E55" s="65">
        <v>85</v>
      </c>
      <c r="F55" s="96"/>
      <c r="G55" s="65">
        <f t="shared" si="3"/>
        <v>85</v>
      </c>
      <c r="H55" s="44">
        <v>57</v>
      </c>
      <c r="I55" s="41">
        <f t="shared" si="2"/>
        <v>4845</v>
      </c>
      <c r="J55"/>
      <c r="K55"/>
    </row>
    <row r="56" spans="1:11" s="21" customFormat="1" ht="27" customHeight="1">
      <c r="A56" s="64">
        <v>45</v>
      </c>
      <c r="B56" s="42">
        <v>2503.511</v>
      </c>
      <c r="C56" s="43" t="s">
        <v>190</v>
      </c>
      <c r="D56" s="42" t="s">
        <v>20</v>
      </c>
      <c r="E56" s="65">
        <v>170</v>
      </c>
      <c r="F56" s="96"/>
      <c r="G56" s="65">
        <f t="shared" si="3"/>
        <v>170</v>
      </c>
      <c r="H56" s="44">
        <v>70</v>
      </c>
      <c r="I56" s="41">
        <f t="shared" si="2"/>
        <v>11900</v>
      </c>
      <c r="J56"/>
      <c r="K56"/>
    </row>
    <row r="57" spans="1:11" s="21" customFormat="1" ht="27" customHeight="1">
      <c r="A57" s="64">
        <v>46</v>
      </c>
      <c r="B57" s="42" t="s">
        <v>78</v>
      </c>
      <c r="C57" s="43" t="s">
        <v>79</v>
      </c>
      <c r="D57" s="42" t="s">
        <v>20</v>
      </c>
      <c r="E57" s="65">
        <v>545</v>
      </c>
      <c r="F57" s="96"/>
      <c r="G57" s="65">
        <f t="shared" si="3"/>
        <v>545</v>
      </c>
      <c r="H57" s="44">
        <v>36</v>
      </c>
      <c r="I57" s="41">
        <f t="shared" si="2"/>
        <v>19620</v>
      </c>
      <c r="J57"/>
      <c r="K57"/>
    </row>
    <row r="58" spans="1:11" ht="27" customHeight="1">
      <c r="A58" s="64">
        <v>47</v>
      </c>
      <c r="B58" s="42">
        <v>2503.5149999999999</v>
      </c>
      <c r="C58" s="43" t="s">
        <v>191</v>
      </c>
      <c r="D58" s="42" t="s">
        <v>41</v>
      </c>
      <c r="E58" s="65">
        <v>1</v>
      </c>
      <c r="F58" s="96"/>
      <c r="G58" s="65">
        <f t="shared" si="3"/>
        <v>1</v>
      </c>
      <c r="H58" s="44">
        <v>390</v>
      </c>
      <c r="I58" s="41">
        <f t="shared" si="2"/>
        <v>390</v>
      </c>
      <c r="J58"/>
      <c r="K58"/>
    </row>
    <row r="59" spans="1:11" s="21" customFormat="1" ht="27" customHeight="1">
      <c r="A59" s="64">
        <v>48</v>
      </c>
      <c r="B59" s="42">
        <v>2503.6019999999999</v>
      </c>
      <c r="C59" s="43" t="s">
        <v>80</v>
      </c>
      <c r="D59" s="42" t="s">
        <v>41</v>
      </c>
      <c r="E59" s="65">
        <v>7</v>
      </c>
      <c r="F59" s="96"/>
      <c r="G59" s="65">
        <v>4</v>
      </c>
      <c r="H59" s="44">
        <v>550</v>
      </c>
      <c r="I59" s="44">
        <f t="shared" si="2"/>
        <v>2200</v>
      </c>
      <c r="J59"/>
      <c r="K59"/>
    </row>
    <row r="60" spans="1:11" s="21" customFormat="1" ht="27" customHeight="1">
      <c r="A60" s="64">
        <v>49</v>
      </c>
      <c r="B60" s="42" t="s">
        <v>81</v>
      </c>
      <c r="C60" s="43" t="s">
        <v>82</v>
      </c>
      <c r="D60" s="42" t="s">
        <v>41</v>
      </c>
      <c r="E60" s="65">
        <v>3</v>
      </c>
      <c r="F60" s="96"/>
      <c r="G60" s="65">
        <f>E60+F60</f>
        <v>3</v>
      </c>
      <c r="H60" s="44">
        <v>370</v>
      </c>
      <c r="I60" s="44">
        <f t="shared" si="2"/>
        <v>1110</v>
      </c>
      <c r="J60"/>
      <c r="K60"/>
    </row>
    <row r="61" spans="1:11" s="21" customFormat="1" ht="27" customHeight="1">
      <c r="A61" s="64">
        <v>50</v>
      </c>
      <c r="B61" s="42" t="s">
        <v>192</v>
      </c>
      <c r="C61" s="43" t="s">
        <v>193</v>
      </c>
      <c r="D61" s="42" t="s">
        <v>20</v>
      </c>
      <c r="E61" s="65">
        <v>75</v>
      </c>
      <c r="F61" s="96"/>
      <c r="G61" s="65">
        <f>E61+F61</f>
        <v>75</v>
      </c>
      <c r="H61" s="44">
        <v>66</v>
      </c>
      <c r="I61" s="44">
        <f t="shared" si="2"/>
        <v>4950</v>
      </c>
      <c r="J61"/>
      <c r="K61"/>
    </row>
    <row r="62" spans="1:11" s="21" customFormat="1" ht="27" customHeight="1">
      <c r="A62" s="64">
        <v>51</v>
      </c>
      <c r="B62" s="42" t="s">
        <v>194</v>
      </c>
      <c r="C62" s="43" t="s">
        <v>195</v>
      </c>
      <c r="D62" s="42" t="s">
        <v>20</v>
      </c>
      <c r="E62" s="65">
        <v>500</v>
      </c>
      <c r="F62" s="96"/>
      <c r="G62" s="65">
        <f>E62+F62</f>
        <v>500</v>
      </c>
      <c r="H62" s="44">
        <v>160</v>
      </c>
      <c r="I62" s="44">
        <f t="shared" si="2"/>
        <v>80000</v>
      </c>
      <c r="J62"/>
      <c r="K62"/>
    </row>
    <row r="63" spans="1:11" s="21" customFormat="1" ht="27" customHeight="1">
      <c r="A63" s="64">
        <v>52</v>
      </c>
      <c r="B63" s="42" t="s">
        <v>196</v>
      </c>
      <c r="C63" s="43" t="s">
        <v>197</v>
      </c>
      <c r="D63" s="42" t="s">
        <v>41</v>
      </c>
      <c r="E63" s="65">
        <v>1</v>
      </c>
      <c r="F63" s="96"/>
      <c r="G63" s="65">
        <f>E63+F63</f>
        <v>1</v>
      </c>
      <c r="H63" s="44">
        <v>1400</v>
      </c>
      <c r="I63" s="44">
        <f t="shared" si="2"/>
        <v>1400</v>
      </c>
      <c r="J63"/>
      <c r="K63"/>
    </row>
    <row r="64" spans="1:11" s="21" customFormat="1" ht="27" customHeight="1">
      <c r="A64" s="64">
        <v>53</v>
      </c>
      <c r="B64" s="42" t="s">
        <v>83</v>
      </c>
      <c r="C64" s="43" t="s">
        <v>84</v>
      </c>
      <c r="D64" s="42" t="s">
        <v>41</v>
      </c>
      <c r="E64" s="65">
        <v>1</v>
      </c>
      <c r="F64" s="96"/>
      <c r="G64" s="65">
        <f>E64+F64</f>
        <v>1</v>
      </c>
      <c r="H64" s="44">
        <v>4700</v>
      </c>
      <c r="I64" s="44">
        <f t="shared" si="2"/>
        <v>4700</v>
      </c>
      <c r="J64"/>
      <c r="K64"/>
    </row>
    <row r="65" spans="1:11" s="21" customFormat="1" ht="27" customHeight="1">
      <c r="A65" s="64">
        <v>54</v>
      </c>
      <c r="B65" s="42" t="s">
        <v>198</v>
      </c>
      <c r="C65" s="43" t="s">
        <v>199</v>
      </c>
      <c r="D65" s="42" t="s">
        <v>41</v>
      </c>
      <c r="E65" s="65">
        <v>8</v>
      </c>
      <c r="F65" s="96"/>
      <c r="G65" s="65">
        <v>6</v>
      </c>
      <c r="H65" s="44">
        <v>1950</v>
      </c>
      <c r="I65" s="44">
        <f t="shared" si="2"/>
        <v>11700</v>
      </c>
      <c r="J65"/>
      <c r="K65"/>
    </row>
    <row r="66" spans="1:11" s="21" customFormat="1" ht="27" customHeight="1">
      <c r="A66" s="64">
        <v>55</v>
      </c>
      <c r="B66" s="42" t="s">
        <v>200</v>
      </c>
      <c r="C66" s="43" t="s">
        <v>201</v>
      </c>
      <c r="D66" s="42" t="s">
        <v>41</v>
      </c>
      <c r="E66" s="65">
        <v>600</v>
      </c>
      <c r="F66" s="96"/>
      <c r="G66" s="65">
        <v>2</v>
      </c>
      <c r="H66" s="44">
        <v>2820</v>
      </c>
      <c r="I66" s="44">
        <f t="shared" si="2"/>
        <v>5640</v>
      </c>
      <c r="J66"/>
      <c r="K66"/>
    </row>
    <row r="67" spans="1:11" s="21" customFormat="1" ht="27" customHeight="1">
      <c r="A67" s="64">
        <v>56</v>
      </c>
      <c r="B67" s="42">
        <v>2504.6030000000001</v>
      </c>
      <c r="C67" s="43" t="s">
        <v>202</v>
      </c>
      <c r="D67" s="42" t="s">
        <v>20</v>
      </c>
      <c r="E67" s="65">
        <v>325</v>
      </c>
      <c r="F67" s="96"/>
      <c r="G67" s="65">
        <f>E67+F67</f>
        <v>325</v>
      </c>
      <c r="H67" s="44">
        <v>16</v>
      </c>
      <c r="I67" s="44">
        <f t="shared" si="2"/>
        <v>5200</v>
      </c>
      <c r="J67"/>
      <c r="K67"/>
    </row>
    <row r="68" spans="1:11" s="21" customFormat="1" ht="27" customHeight="1">
      <c r="A68" s="64">
        <v>57</v>
      </c>
      <c r="B68" s="42" t="s">
        <v>203</v>
      </c>
      <c r="C68" s="43" t="s">
        <v>204</v>
      </c>
      <c r="D68" s="42" t="s">
        <v>20</v>
      </c>
      <c r="E68" s="65">
        <v>50</v>
      </c>
      <c r="F68" s="96"/>
      <c r="G68" s="65">
        <f>E68+F68</f>
        <v>50</v>
      </c>
      <c r="H68" s="44">
        <v>47.5</v>
      </c>
      <c r="I68" s="44">
        <f t="shared" si="2"/>
        <v>2375</v>
      </c>
      <c r="J68"/>
      <c r="K68"/>
    </row>
    <row r="69" spans="1:11" s="21" customFormat="1" ht="27" customHeight="1">
      <c r="A69" s="64">
        <v>58</v>
      </c>
      <c r="B69" s="42" t="s">
        <v>85</v>
      </c>
      <c r="C69" s="43" t="s">
        <v>86</v>
      </c>
      <c r="D69" s="42" t="s">
        <v>20</v>
      </c>
      <c r="E69" s="65">
        <v>540</v>
      </c>
      <c r="F69" s="96"/>
      <c r="G69" s="65">
        <v>360</v>
      </c>
      <c r="H69" s="44">
        <v>47</v>
      </c>
      <c r="I69" s="44">
        <f t="shared" si="2"/>
        <v>16920</v>
      </c>
      <c r="J69"/>
      <c r="K69"/>
    </row>
    <row r="70" spans="1:11" s="21" customFormat="1" ht="27" customHeight="1">
      <c r="A70" s="64">
        <v>59</v>
      </c>
      <c r="B70" s="42" t="s">
        <v>87</v>
      </c>
      <c r="C70" s="43" t="s">
        <v>88</v>
      </c>
      <c r="D70" s="42" t="s">
        <v>20</v>
      </c>
      <c r="E70" s="65">
        <v>600</v>
      </c>
      <c r="F70" s="96"/>
      <c r="G70" s="65">
        <v>390</v>
      </c>
      <c r="H70" s="44">
        <v>55</v>
      </c>
      <c r="I70" s="44">
        <f t="shared" si="2"/>
        <v>21450</v>
      </c>
      <c r="J70"/>
      <c r="K70"/>
    </row>
    <row r="71" spans="1:11" s="21" customFormat="1" ht="27" customHeight="1">
      <c r="A71" s="64">
        <v>60</v>
      </c>
      <c r="B71" s="42" t="s">
        <v>205</v>
      </c>
      <c r="C71" s="43" t="s">
        <v>206</v>
      </c>
      <c r="D71" s="42" t="s">
        <v>20</v>
      </c>
      <c r="E71" s="65">
        <v>8</v>
      </c>
      <c r="F71" s="96"/>
      <c r="G71" s="65">
        <v>1063</v>
      </c>
      <c r="H71" s="44">
        <v>79</v>
      </c>
      <c r="I71" s="44">
        <f t="shared" si="2"/>
        <v>83977</v>
      </c>
      <c r="J71"/>
      <c r="K71"/>
    </row>
    <row r="72" spans="1:11" s="21" customFormat="1" ht="27" customHeight="1">
      <c r="A72" s="64">
        <v>61</v>
      </c>
      <c r="B72" s="42" t="s">
        <v>207</v>
      </c>
      <c r="C72" s="43" t="s">
        <v>208</v>
      </c>
      <c r="D72" s="42" t="s">
        <v>41</v>
      </c>
      <c r="E72" s="65">
        <v>1</v>
      </c>
      <c r="F72" s="96"/>
      <c r="G72" s="65">
        <f t="shared" ref="G72:G77" si="4">E72+F72</f>
        <v>1</v>
      </c>
      <c r="H72" s="44">
        <v>500</v>
      </c>
      <c r="I72" s="44">
        <f t="shared" si="2"/>
        <v>500</v>
      </c>
      <c r="J72"/>
      <c r="K72"/>
    </row>
    <row r="73" spans="1:11" s="21" customFormat="1" ht="27" customHeight="1">
      <c r="A73" s="64">
        <v>62</v>
      </c>
      <c r="B73" s="42" t="s">
        <v>89</v>
      </c>
      <c r="C73" s="43" t="s">
        <v>90</v>
      </c>
      <c r="D73" s="42" t="s">
        <v>20</v>
      </c>
      <c r="E73" s="65">
        <v>235</v>
      </c>
      <c r="F73" s="96"/>
      <c r="G73" s="65">
        <f t="shared" si="4"/>
        <v>235</v>
      </c>
      <c r="H73" s="44">
        <v>17</v>
      </c>
      <c r="I73" s="44">
        <f t="shared" si="2"/>
        <v>3995</v>
      </c>
      <c r="J73"/>
      <c r="K73"/>
    </row>
    <row r="74" spans="1:11" s="21" customFormat="1" ht="27" customHeight="1">
      <c r="A74" s="64">
        <v>63</v>
      </c>
      <c r="B74" s="42">
        <v>2506.502</v>
      </c>
      <c r="C74" s="43" t="s">
        <v>209</v>
      </c>
      <c r="D74" s="42" t="s">
        <v>41</v>
      </c>
      <c r="E74" s="65">
        <v>1</v>
      </c>
      <c r="F74" s="96">
        <v>2</v>
      </c>
      <c r="G74" s="65">
        <f t="shared" si="4"/>
        <v>3</v>
      </c>
      <c r="H74" s="44">
        <v>1400</v>
      </c>
      <c r="I74" s="44">
        <f t="shared" si="2"/>
        <v>4200</v>
      </c>
      <c r="J74"/>
      <c r="K74"/>
    </row>
    <row r="75" spans="1:11" s="21" customFormat="1" ht="27" customHeight="1">
      <c r="A75" s="64">
        <v>64</v>
      </c>
      <c r="B75" s="42">
        <v>2506.502</v>
      </c>
      <c r="C75" s="43" t="s">
        <v>210</v>
      </c>
      <c r="D75" s="42" t="s">
        <v>41</v>
      </c>
      <c r="E75" s="65">
        <v>11</v>
      </c>
      <c r="F75" s="96">
        <v>1</v>
      </c>
      <c r="G75" s="65">
        <f t="shared" si="4"/>
        <v>12</v>
      </c>
      <c r="H75" s="44">
        <v>2525</v>
      </c>
      <c r="I75" s="44">
        <f t="shared" si="2"/>
        <v>30300</v>
      </c>
      <c r="J75"/>
      <c r="K75"/>
    </row>
    <row r="76" spans="1:11" s="21" customFormat="1" ht="27" customHeight="1">
      <c r="A76" s="64">
        <v>65</v>
      </c>
      <c r="B76" s="42">
        <v>2506.502</v>
      </c>
      <c r="C76" s="43" t="s">
        <v>211</v>
      </c>
      <c r="D76" s="42" t="s">
        <v>41</v>
      </c>
      <c r="E76" s="65">
        <v>6</v>
      </c>
      <c r="F76" s="96">
        <v>1</v>
      </c>
      <c r="G76" s="65">
        <f t="shared" si="4"/>
        <v>7</v>
      </c>
      <c r="H76" s="44">
        <v>3290</v>
      </c>
      <c r="I76" s="44">
        <f t="shared" si="2"/>
        <v>23030</v>
      </c>
      <c r="J76"/>
      <c r="K76"/>
    </row>
    <row r="77" spans="1:11" s="21" customFormat="1" ht="27" customHeight="1">
      <c r="A77" s="64">
        <v>66</v>
      </c>
      <c r="B77" s="42">
        <v>2506.502</v>
      </c>
      <c r="C77" s="43" t="s">
        <v>212</v>
      </c>
      <c r="D77" s="42" t="s">
        <v>41</v>
      </c>
      <c r="E77" s="65">
        <v>1</v>
      </c>
      <c r="F77" s="96"/>
      <c r="G77" s="65">
        <f t="shared" si="4"/>
        <v>1</v>
      </c>
      <c r="H77" s="44">
        <v>4170</v>
      </c>
      <c r="I77" s="44">
        <f t="shared" si="2"/>
        <v>4170</v>
      </c>
      <c r="J77"/>
      <c r="K77"/>
    </row>
    <row r="78" spans="1:11" s="21" customFormat="1" ht="27" customHeight="1">
      <c r="A78" s="64">
        <v>67</v>
      </c>
      <c r="B78" s="42">
        <v>2506.5210000000002</v>
      </c>
      <c r="C78" s="43" t="s">
        <v>91</v>
      </c>
      <c r="D78" s="42" t="s">
        <v>41</v>
      </c>
      <c r="E78" s="65">
        <v>20</v>
      </c>
      <c r="F78" s="96">
        <v>4</v>
      </c>
      <c r="G78" s="65">
        <v>23</v>
      </c>
      <c r="H78" s="44">
        <v>630</v>
      </c>
      <c r="I78" s="44">
        <f t="shared" si="2"/>
        <v>14490</v>
      </c>
      <c r="J78"/>
      <c r="K78"/>
    </row>
    <row r="79" spans="1:11" s="21" customFormat="1" ht="27" customHeight="1">
      <c r="A79" s="64">
        <v>68</v>
      </c>
      <c r="B79" s="42">
        <v>2506.5210000000002</v>
      </c>
      <c r="C79" s="43" t="s">
        <v>213</v>
      </c>
      <c r="D79" s="42" t="s">
        <v>41</v>
      </c>
      <c r="E79" s="65">
        <v>1</v>
      </c>
      <c r="F79" s="96"/>
      <c r="G79" s="65">
        <f>E79+F79</f>
        <v>1</v>
      </c>
      <c r="H79" s="44">
        <v>580</v>
      </c>
      <c r="I79" s="44">
        <f t="shared" si="2"/>
        <v>580</v>
      </c>
      <c r="J79"/>
      <c r="K79"/>
    </row>
    <row r="80" spans="1:11" s="21" customFormat="1" ht="27" customHeight="1">
      <c r="A80" s="64">
        <v>69</v>
      </c>
      <c r="B80" s="42" t="s">
        <v>92</v>
      </c>
      <c r="C80" s="43" t="s">
        <v>93</v>
      </c>
      <c r="D80" s="42" t="s">
        <v>41</v>
      </c>
      <c r="E80" s="65">
        <v>5</v>
      </c>
      <c r="F80" s="96"/>
      <c r="G80" s="65">
        <v>6</v>
      </c>
      <c r="H80" s="44">
        <v>260</v>
      </c>
      <c r="I80" s="44">
        <f t="shared" si="2"/>
        <v>1560</v>
      </c>
      <c r="J80"/>
      <c r="K80"/>
    </row>
    <row r="81" spans="1:11" s="21" customFormat="1" ht="27" customHeight="1">
      <c r="A81" s="64">
        <v>70</v>
      </c>
      <c r="B81" s="42" t="s">
        <v>94</v>
      </c>
      <c r="C81" s="43" t="s">
        <v>95</v>
      </c>
      <c r="D81" s="42" t="s">
        <v>41</v>
      </c>
      <c r="E81" s="65">
        <v>1</v>
      </c>
      <c r="F81" s="96"/>
      <c r="G81" s="65">
        <f t="shared" ref="G81:G90" si="5">E81+F81</f>
        <v>1</v>
      </c>
      <c r="H81" s="44">
        <v>5150</v>
      </c>
      <c r="I81" s="44">
        <f t="shared" si="2"/>
        <v>5150</v>
      </c>
      <c r="J81"/>
      <c r="K81"/>
    </row>
    <row r="82" spans="1:11" s="21" customFormat="1" ht="27" customHeight="1">
      <c r="A82" s="64">
        <v>71</v>
      </c>
      <c r="B82" s="42">
        <v>2511.5010000000002</v>
      </c>
      <c r="C82" s="43" t="s">
        <v>97</v>
      </c>
      <c r="D82" s="42" t="s">
        <v>96</v>
      </c>
      <c r="E82" s="65">
        <v>14</v>
      </c>
      <c r="F82" s="96"/>
      <c r="G82" s="65">
        <f t="shared" si="5"/>
        <v>14</v>
      </c>
      <c r="H82" s="44">
        <v>100</v>
      </c>
      <c r="I82" s="44">
        <f t="shared" si="2"/>
        <v>1400</v>
      </c>
      <c r="J82"/>
      <c r="K82"/>
    </row>
    <row r="83" spans="1:11" s="21" customFormat="1" ht="27" customHeight="1">
      <c r="A83" s="64">
        <v>72</v>
      </c>
      <c r="B83" s="42" t="s">
        <v>98</v>
      </c>
      <c r="C83" s="43" t="s">
        <v>99</v>
      </c>
      <c r="D83" s="42" t="s">
        <v>20</v>
      </c>
      <c r="E83" s="65"/>
      <c r="F83" s="96">
        <v>355</v>
      </c>
      <c r="G83" s="65">
        <f t="shared" si="5"/>
        <v>355</v>
      </c>
      <c r="H83" s="44">
        <v>14.9</v>
      </c>
      <c r="I83" s="44">
        <f t="shared" si="2"/>
        <v>5289.5</v>
      </c>
      <c r="J83"/>
      <c r="K83"/>
    </row>
    <row r="84" spans="1:11" s="21" customFormat="1" ht="27" customHeight="1">
      <c r="A84" s="64">
        <v>73</v>
      </c>
      <c r="B84" s="42" t="s">
        <v>100</v>
      </c>
      <c r="C84" s="43" t="s">
        <v>101</v>
      </c>
      <c r="D84" s="42" t="s">
        <v>20</v>
      </c>
      <c r="E84" s="65">
        <v>2050</v>
      </c>
      <c r="F84" s="96">
        <v>520</v>
      </c>
      <c r="G84" s="65">
        <f t="shared" si="5"/>
        <v>2570</v>
      </c>
      <c r="H84" s="44">
        <v>13.2</v>
      </c>
      <c r="I84" s="44">
        <f t="shared" si="2"/>
        <v>33924</v>
      </c>
      <c r="J84"/>
      <c r="K84"/>
    </row>
    <row r="85" spans="1:11" s="21" customFormat="1" ht="27" customHeight="1">
      <c r="A85" s="64">
        <v>74</v>
      </c>
      <c r="B85" s="42" t="s">
        <v>214</v>
      </c>
      <c r="C85" s="43" t="s">
        <v>215</v>
      </c>
      <c r="D85" s="42" t="s">
        <v>41</v>
      </c>
      <c r="E85" s="65">
        <v>4</v>
      </c>
      <c r="F85" s="96"/>
      <c r="G85" s="65">
        <f t="shared" si="5"/>
        <v>4</v>
      </c>
      <c r="H85" s="46">
        <v>12000</v>
      </c>
      <c r="I85" s="46">
        <f t="shared" si="2"/>
        <v>48000</v>
      </c>
      <c r="J85"/>
      <c r="K85"/>
    </row>
    <row r="86" spans="1:11" s="21" customFormat="1" ht="27" customHeight="1">
      <c r="A86" s="64">
        <v>75</v>
      </c>
      <c r="B86" s="48">
        <v>2545.5230000000001</v>
      </c>
      <c r="C86" s="43" t="s">
        <v>216</v>
      </c>
      <c r="D86" s="48" t="s">
        <v>20</v>
      </c>
      <c r="E86" s="65">
        <v>270</v>
      </c>
      <c r="F86" s="96"/>
      <c r="G86" s="65">
        <f t="shared" si="5"/>
        <v>270</v>
      </c>
      <c r="H86" s="44">
        <v>14.3</v>
      </c>
      <c r="I86" s="41">
        <f t="shared" si="2"/>
        <v>3861</v>
      </c>
      <c r="J86"/>
      <c r="K86"/>
    </row>
    <row r="87" spans="1:11" s="21" customFormat="1" ht="27" customHeight="1">
      <c r="A87" s="64">
        <v>76</v>
      </c>
      <c r="B87" s="48">
        <v>2545.5230000000001</v>
      </c>
      <c r="C87" s="43" t="s">
        <v>217</v>
      </c>
      <c r="D87" s="48" t="s">
        <v>20</v>
      </c>
      <c r="E87" s="65">
        <v>270</v>
      </c>
      <c r="F87" s="96"/>
      <c r="G87" s="65">
        <f t="shared" si="5"/>
        <v>270</v>
      </c>
      <c r="H87" s="44">
        <v>21.2</v>
      </c>
      <c r="I87" s="41">
        <f t="shared" si="2"/>
        <v>5724</v>
      </c>
      <c r="J87"/>
      <c r="K87"/>
    </row>
    <row r="88" spans="1:11" ht="27" customHeight="1">
      <c r="A88" s="64">
        <v>77</v>
      </c>
      <c r="B88" s="48">
        <v>2545.5230000000001</v>
      </c>
      <c r="C88" s="43" t="s">
        <v>218</v>
      </c>
      <c r="D88" s="48" t="s">
        <v>20</v>
      </c>
      <c r="E88" s="65">
        <v>460</v>
      </c>
      <c r="F88" s="96"/>
      <c r="G88" s="65">
        <f t="shared" si="5"/>
        <v>460</v>
      </c>
      <c r="H88" s="44">
        <v>20</v>
      </c>
      <c r="I88" s="41">
        <f t="shared" si="2"/>
        <v>9200</v>
      </c>
      <c r="J88"/>
      <c r="K88"/>
    </row>
    <row r="89" spans="1:11" s="21" customFormat="1" ht="27" customHeight="1">
      <c r="A89" s="64">
        <v>78</v>
      </c>
      <c r="B89" s="48" t="s">
        <v>219</v>
      </c>
      <c r="C89" s="43" t="s">
        <v>220</v>
      </c>
      <c r="D89" s="48" t="s">
        <v>20</v>
      </c>
      <c r="E89" s="65">
        <v>9092</v>
      </c>
      <c r="F89" s="96">
        <v>522</v>
      </c>
      <c r="G89" s="65">
        <f t="shared" si="5"/>
        <v>9614</v>
      </c>
      <c r="H89" s="44">
        <v>4.55</v>
      </c>
      <c r="I89" s="41">
        <f t="shared" si="2"/>
        <v>43743.7</v>
      </c>
      <c r="J89"/>
      <c r="K89"/>
    </row>
    <row r="90" spans="1:11" s="21" customFormat="1" ht="27" customHeight="1">
      <c r="A90" s="64">
        <v>79</v>
      </c>
      <c r="B90" s="42">
        <v>2550.5120000000002</v>
      </c>
      <c r="C90" s="43" t="s">
        <v>221</v>
      </c>
      <c r="D90" s="42" t="s">
        <v>41</v>
      </c>
      <c r="E90" s="65">
        <v>11</v>
      </c>
      <c r="F90" s="96"/>
      <c r="G90" s="65">
        <f t="shared" si="5"/>
        <v>11</v>
      </c>
      <c r="H90" s="46">
        <v>680</v>
      </c>
      <c r="I90" s="47">
        <f t="shared" si="2"/>
        <v>7480</v>
      </c>
      <c r="J90"/>
      <c r="K90"/>
    </row>
    <row r="91" spans="1:11" s="22" customFormat="1" ht="27" customHeight="1" thickBot="1">
      <c r="A91" s="63" t="s">
        <v>8</v>
      </c>
      <c r="B91" s="38" t="s">
        <v>9</v>
      </c>
      <c r="C91" s="37" t="s">
        <v>10</v>
      </c>
      <c r="D91" s="38" t="s">
        <v>11</v>
      </c>
      <c r="E91" s="63" t="s">
        <v>162</v>
      </c>
      <c r="F91" s="94" t="s">
        <v>163</v>
      </c>
      <c r="G91" s="63" t="s">
        <v>13</v>
      </c>
      <c r="H91" s="37" t="s">
        <v>12</v>
      </c>
      <c r="I91" s="37" t="s">
        <v>137</v>
      </c>
      <c r="J91"/>
      <c r="K91"/>
    </row>
    <row r="92" spans="1:11" s="22" customFormat="1" ht="27" customHeight="1">
      <c r="A92" s="64">
        <v>80</v>
      </c>
      <c r="B92" s="42">
        <v>2550.5120000000002</v>
      </c>
      <c r="C92" s="43" t="s">
        <v>222</v>
      </c>
      <c r="D92" s="42" t="s">
        <v>41</v>
      </c>
      <c r="E92" s="65">
        <v>2</v>
      </c>
      <c r="F92" s="96"/>
      <c r="G92" s="65">
        <f t="shared" ref="G92:G123" si="6">E92+F92</f>
        <v>2</v>
      </c>
      <c r="H92" s="46">
        <v>3650</v>
      </c>
      <c r="I92" s="47">
        <f t="shared" ref="I92:I128" si="7">G92*H92</f>
        <v>7300</v>
      </c>
      <c r="J92"/>
      <c r="K92"/>
    </row>
    <row r="93" spans="1:11" s="22" customFormat="1" ht="27" customHeight="1">
      <c r="A93" s="64">
        <v>81</v>
      </c>
      <c r="B93" s="42" t="s">
        <v>223</v>
      </c>
      <c r="C93" s="43" t="s">
        <v>224</v>
      </c>
      <c r="D93" s="42" t="s">
        <v>20</v>
      </c>
      <c r="E93" s="64">
        <v>2500</v>
      </c>
      <c r="F93" s="96">
        <v>950</v>
      </c>
      <c r="G93" s="65">
        <f t="shared" si="6"/>
        <v>3450</v>
      </c>
      <c r="H93" s="47">
        <v>1.7</v>
      </c>
      <c r="I93" s="47">
        <f t="shared" si="7"/>
        <v>5865</v>
      </c>
      <c r="J93"/>
      <c r="K93"/>
    </row>
    <row r="94" spans="1:11" s="22" customFormat="1" ht="27" customHeight="1">
      <c r="A94" s="64">
        <v>82</v>
      </c>
      <c r="B94" s="42">
        <v>2550.5320000000002</v>
      </c>
      <c r="C94" s="43" t="s">
        <v>225</v>
      </c>
      <c r="D94" s="42" t="s">
        <v>20</v>
      </c>
      <c r="E94" s="64">
        <v>6900</v>
      </c>
      <c r="F94" s="95">
        <v>2080</v>
      </c>
      <c r="G94" s="65">
        <f t="shared" si="6"/>
        <v>8980</v>
      </c>
      <c r="H94" s="47">
        <v>1.25</v>
      </c>
      <c r="I94" s="47">
        <f t="shared" si="7"/>
        <v>11225</v>
      </c>
      <c r="J94"/>
      <c r="K94"/>
    </row>
    <row r="95" spans="1:11" s="22" customFormat="1" ht="27" customHeight="1">
      <c r="A95" s="64">
        <v>83</v>
      </c>
      <c r="B95" s="42">
        <v>2550.5320000000002</v>
      </c>
      <c r="C95" s="43" t="s">
        <v>226</v>
      </c>
      <c r="D95" s="42" t="s">
        <v>20</v>
      </c>
      <c r="E95" s="64">
        <v>3625</v>
      </c>
      <c r="F95" s="95">
        <v>3400</v>
      </c>
      <c r="G95" s="65">
        <f t="shared" si="6"/>
        <v>7025</v>
      </c>
      <c r="H95" s="47">
        <v>0.95</v>
      </c>
      <c r="I95" s="47">
        <f t="shared" si="7"/>
        <v>6673.75</v>
      </c>
      <c r="J95"/>
      <c r="K95"/>
    </row>
    <row r="96" spans="1:11" s="22" customFormat="1" ht="27" customHeight="1">
      <c r="A96" s="64">
        <v>84</v>
      </c>
      <c r="B96" s="42">
        <v>2550.5320000000002</v>
      </c>
      <c r="C96" s="43" t="s">
        <v>227</v>
      </c>
      <c r="D96" s="42" t="s">
        <v>20</v>
      </c>
      <c r="E96" s="64">
        <v>1825</v>
      </c>
      <c r="F96" s="95"/>
      <c r="G96" s="65">
        <f t="shared" si="6"/>
        <v>1825</v>
      </c>
      <c r="H96" s="47">
        <v>1</v>
      </c>
      <c r="I96" s="47">
        <f t="shared" si="7"/>
        <v>1825</v>
      </c>
      <c r="J96"/>
      <c r="K96"/>
    </row>
    <row r="97" spans="1:11" s="22" customFormat="1" ht="27" customHeight="1">
      <c r="A97" s="64">
        <v>85</v>
      </c>
      <c r="B97" s="42" t="s">
        <v>102</v>
      </c>
      <c r="C97" s="43" t="s">
        <v>103</v>
      </c>
      <c r="D97" s="42" t="s">
        <v>41</v>
      </c>
      <c r="E97" s="65">
        <v>1</v>
      </c>
      <c r="F97" s="96"/>
      <c r="G97" s="65">
        <f t="shared" si="6"/>
        <v>1</v>
      </c>
      <c r="H97" s="46">
        <v>360</v>
      </c>
      <c r="I97" s="46">
        <f t="shared" si="7"/>
        <v>360</v>
      </c>
      <c r="J97"/>
      <c r="K97"/>
    </row>
    <row r="98" spans="1:11" s="22" customFormat="1" ht="27" customHeight="1">
      <c r="A98" s="64">
        <v>86</v>
      </c>
      <c r="B98" s="42">
        <v>2564.5369999999998</v>
      </c>
      <c r="C98" s="43" t="s">
        <v>228</v>
      </c>
      <c r="D98" s="42" t="s">
        <v>41</v>
      </c>
      <c r="E98" s="65">
        <v>1</v>
      </c>
      <c r="F98" s="96"/>
      <c r="G98" s="65">
        <f t="shared" si="6"/>
        <v>1</v>
      </c>
      <c r="H98" s="46">
        <v>360</v>
      </c>
      <c r="I98" s="46">
        <f t="shared" si="7"/>
        <v>360</v>
      </c>
      <c r="J98"/>
      <c r="K98"/>
    </row>
    <row r="99" spans="1:11" ht="27" customHeight="1">
      <c r="A99" s="64">
        <v>87</v>
      </c>
      <c r="B99" s="42">
        <v>2573.502</v>
      </c>
      <c r="C99" s="43" t="s">
        <v>104</v>
      </c>
      <c r="D99" s="42" t="s">
        <v>20</v>
      </c>
      <c r="E99" s="65">
        <v>250</v>
      </c>
      <c r="F99" s="96"/>
      <c r="G99" s="65">
        <f t="shared" si="6"/>
        <v>250</v>
      </c>
      <c r="H99" s="46">
        <v>2.1</v>
      </c>
      <c r="I99" s="46">
        <f t="shared" si="7"/>
        <v>525</v>
      </c>
      <c r="J99"/>
      <c r="K99"/>
    </row>
    <row r="100" spans="1:11" s="21" customFormat="1" ht="27" customHeight="1">
      <c r="A100" s="64">
        <v>88</v>
      </c>
      <c r="B100" s="49">
        <v>2573.5300000000002</v>
      </c>
      <c r="C100" s="43" t="s">
        <v>105</v>
      </c>
      <c r="D100" s="42" t="s">
        <v>41</v>
      </c>
      <c r="E100" s="65">
        <v>40</v>
      </c>
      <c r="F100" s="96">
        <v>10</v>
      </c>
      <c r="G100" s="65">
        <f t="shared" si="6"/>
        <v>50</v>
      </c>
      <c r="H100" s="46">
        <v>150</v>
      </c>
      <c r="I100" s="46">
        <f t="shared" si="7"/>
        <v>7500</v>
      </c>
      <c r="J100"/>
      <c r="K100"/>
    </row>
    <row r="101" spans="1:11" s="22" customFormat="1" ht="27" customHeight="1">
      <c r="A101" s="64">
        <v>89</v>
      </c>
      <c r="B101" s="49">
        <v>2573.54</v>
      </c>
      <c r="C101" s="43" t="s">
        <v>106</v>
      </c>
      <c r="D101" s="42" t="s">
        <v>20</v>
      </c>
      <c r="E101" s="65">
        <v>400</v>
      </c>
      <c r="F101" s="96"/>
      <c r="G101" s="65">
        <f t="shared" si="6"/>
        <v>400</v>
      </c>
      <c r="H101" s="46">
        <v>3.7</v>
      </c>
      <c r="I101" s="46">
        <f t="shared" si="7"/>
        <v>1480</v>
      </c>
      <c r="J101"/>
      <c r="K101"/>
    </row>
    <row r="102" spans="1:11" s="21" customFormat="1" ht="27" customHeight="1">
      <c r="A102" s="64">
        <v>90</v>
      </c>
      <c r="B102" s="49">
        <v>2573.5500000000002</v>
      </c>
      <c r="C102" s="43" t="s">
        <v>107</v>
      </c>
      <c r="D102" s="42" t="s">
        <v>15</v>
      </c>
      <c r="E102" s="65">
        <v>1</v>
      </c>
      <c r="F102" s="96"/>
      <c r="G102" s="65">
        <f t="shared" si="6"/>
        <v>1</v>
      </c>
      <c r="H102" s="46">
        <v>5500</v>
      </c>
      <c r="I102" s="46">
        <f t="shared" si="7"/>
        <v>5500</v>
      </c>
      <c r="J102"/>
      <c r="K102"/>
    </row>
    <row r="103" spans="1:11" s="21" customFormat="1" ht="27" customHeight="1">
      <c r="A103" s="64">
        <v>91</v>
      </c>
      <c r="B103" s="42">
        <v>2573.6039999999998</v>
      </c>
      <c r="C103" s="43" t="s">
        <v>229</v>
      </c>
      <c r="D103" s="42" t="s">
        <v>37</v>
      </c>
      <c r="E103" s="65">
        <v>1340</v>
      </c>
      <c r="F103" s="96"/>
      <c r="G103" s="65">
        <f t="shared" si="6"/>
        <v>1340</v>
      </c>
      <c r="H103" s="46">
        <v>8.4</v>
      </c>
      <c r="I103" s="46">
        <f t="shared" si="7"/>
        <v>11256</v>
      </c>
      <c r="J103"/>
      <c r="K103"/>
    </row>
    <row r="104" spans="1:11" s="21" customFormat="1" ht="27" customHeight="1">
      <c r="A104" s="64">
        <v>92</v>
      </c>
      <c r="B104" s="42" t="s">
        <v>108</v>
      </c>
      <c r="C104" s="43" t="s">
        <v>109</v>
      </c>
      <c r="D104" s="42" t="s">
        <v>23</v>
      </c>
      <c r="E104" s="65">
        <v>4</v>
      </c>
      <c r="F104" s="96"/>
      <c r="G104" s="65">
        <f t="shared" si="6"/>
        <v>4</v>
      </c>
      <c r="H104" s="46">
        <v>160</v>
      </c>
      <c r="I104" s="46">
        <f t="shared" si="7"/>
        <v>640</v>
      </c>
      <c r="J104"/>
      <c r="K104"/>
    </row>
    <row r="105" spans="1:11" s="21" customFormat="1" ht="27" customHeight="1">
      <c r="A105" s="64">
        <v>93</v>
      </c>
      <c r="B105" s="42">
        <v>2575.502</v>
      </c>
      <c r="C105" s="43" t="s">
        <v>110</v>
      </c>
      <c r="D105" s="42" t="s">
        <v>111</v>
      </c>
      <c r="E105" s="65">
        <v>450</v>
      </c>
      <c r="F105" s="96"/>
      <c r="G105" s="65">
        <f t="shared" si="6"/>
        <v>450</v>
      </c>
      <c r="H105" s="46">
        <v>3.2</v>
      </c>
      <c r="I105" s="46">
        <f t="shared" si="7"/>
        <v>1440</v>
      </c>
      <c r="J105"/>
      <c r="K105"/>
    </row>
    <row r="106" spans="1:11" s="21" customFormat="1" ht="27" customHeight="1">
      <c r="A106" s="64">
        <v>94</v>
      </c>
      <c r="B106" s="42" t="s">
        <v>112</v>
      </c>
      <c r="C106" s="43" t="s">
        <v>113</v>
      </c>
      <c r="D106" s="42" t="s">
        <v>37</v>
      </c>
      <c r="E106" s="65">
        <v>2400</v>
      </c>
      <c r="F106" s="96"/>
      <c r="G106" s="65">
        <f t="shared" si="6"/>
        <v>2400</v>
      </c>
      <c r="H106" s="46">
        <v>2.9</v>
      </c>
      <c r="I106" s="46">
        <f t="shared" si="7"/>
        <v>6960</v>
      </c>
      <c r="J106"/>
      <c r="K106"/>
    </row>
    <row r="107" spans="1:11" s="21" customFormat="1" ht="27" customHeight="1">
      <c r="A107" s="64">
        <v>95</v>
      </c>
      <c r="B107" s="42">
        <v>2575.5230000000001</v>
      </c>
      <c r="C107" s="43" t="s">
        <v>114</v>
      </c>
      <c r="D107" s="42" t="s">
        <v>37</v>
      </c>
      <c r="E107" s="65">
        <v>10800</v>
      </c>
      <c r="F107" s="96"/>
      <c r="G107" s="65">
        <f t="shared" si="6"/>
        <v>10800</v>
      </c>
      <c r="H107" s="46">
        <v>1.25</v>
      </c>
      <c r="I107" s="46">
        <f t="shared" si="7"/>
        <v>13500</v>
      </c>
      <c r="J107"/>
      <c r="K107"/>
    </row>
    <row r="108" spans="1:11" s="22" customFormat="1" ht="27" customHeight="1">
      <c r="A108" s="64">
        <v>96</v>
      </c>
      <c r="B108" s="42">
        <v>2575.5320000000002</v>
      </c>
      <c r="C108" s="43" t="s">
        <v>115</v>
      </c>
      <c r="D108" s="42" t="s">
        <v>111</v>
      </c>
      <c r="E108" s="65">
        <v>1600</v>
      </c>
      <c r="F108" s="96"/>
      <c r="G108" s="65">
        <f t="shared" si="6"/>
        <v>1600</v>
      </c>
      <c r="H108" s="46">
        <v>0.65</v>
      </c>
      <c r="I108" s="46">
        <f t="shared" si="7"/>
        <v>1040</v>
      </c>
      <c r="J108"/>
      <c r="K108"/>
    </row>
    <row r="109" spans="1:11" s="22" customFormat="1" ht="27" customHeight="1">
      <c r="A109" s="64">
        <v>97</v>
      </c>
      <c r="B109" s="49">
        <v>2575.56</v>
      </c>
      <c r="C109" s="43" t="s">
        <v>116</v>
      </c>
      <c r="D109" s="42" t="s">
        <v>111</v>
      </c>
      <c r="E109" s="65">
        <v>1675</v>
      </c>
      <c r="F109" s="96"/>
      <c r="G109" s="65">
        <f t="shared" si="6"/>
        <v>1675</v>
      </c>
      <c r="H109" s="46">
        <v>0.8</v>
      </c>
      <c r="I109" s="46">
        <f t="shared" si="7"/>
        <v>1340</v>
      </c>
      <c r="J109"/>
      <c r="K109"/>
    </row>
    <row r="110" spans="1:11" s="21" customFormat="1" ht="27" customHeight="1">
      <c r="A110" s="64">
        <v>98</v>
      </c>
      <c r="B110" s="42">
        <v>2575.5720000000001</v>
      </c>
      <c r="C110" s="43" t="s">
        <v>117</v>
      </c>
      <c r="D110" s="42" t="s">
        <v>37</v>
      </c>
      <c r="E110" s="65">
        <v>10800</v>
      </c>
      <c r="F110" s="96"/>
      <c r="G110" s="65">
        <f t="shared" si="6"/>
        <v>10800</v>
      </c>
      <c r="H110" s="46">
        <v>1.45</v>
      </c>
      <c r="I110" s="46">
        <f t="shared" si="7"/>
        <v>15660</v>
      </c>
      <c r="J110"/>
      <c r="K110"/>
    </row>
    <row r="111" spans="1:11" s="21" customFormat="1" ht="27" customHeight="1">
      <c r="A111" s="64">
        <v>99</v>
      </c>
      <c r="B111" s="42" t="s">
        <v>118</v>
      </c>
      <c r="C111" s="43" t="s">
        <v>119</v>
      </c>
      <c r="D111" s="42" t="s">
        <v>41</v>
      </c>
      <c r="E111" s="65">
        <v>29</v>
      </c>
      <c r="F111" s="96"/>
      <c r="G111" s="65">
        <f t="shared" si="6"/>
        <v>29</v>
      </c>
      <c r="H111" s="46">
        <v>37</v>
      </c>
      <c r="I111" s="46">
        <f t="shared" si="7"/>
        <v>1073</v>
      </c>
      <c r="J111"/>
      <c r="K111"/>
    </row>
    <row r="112" spans="1:11" s="21" customFormat="1" ht="27" customHeight="1">
      <c r="A112" s="64">
        <v>100</v>
      </c>
      <c r="B112" s="42">
        <v>2582.502</v>
      </c>
      <c r="C112" s="43" t="s">
        <v>230</v>
      </c>
      <c r="D112" s="42" t="s">
        <v>71</v>
      </c>
      <c r="E112" s="65">
        <v>475</v>
      </c>
      <c r="F112" s="96"/>
      <c r="G112" s="65">
        <f t="shared" si="6"/>
        <v>475</v>
      </c>
      <c r="H112" s="46">
        <v>1.05</v>
      </c>
      <c r="I112" s="46">
        <f t="shared" si="7"/>
        <v>498.75</v>
      </c>
      <c r="J112"/>
      <c r="K112"/>
    </row>
    <row r="113" spans="1:11" s="21" customFormat="1" ht="27" customHeight="1">
      <c r="A113" s="64">
        <v>101</v>
      </c>
      <c r="B113" s="42" t="s">
        <v>120</v>
      </c>
      <c r="C113" s="43" t="s">
        <v>121</v>
      </c>
      <c r="D113" s="42" t="s">
        <v>20</v>
      </c>
      <c r="E113" s="65">
        <v>5500</v>
      </c>
      <c r="F113" s="96">
        <v>8050</v>
      </c>
      <c r="G113" s="65">
        <f t="shared" si="6"/>
        <v>13550</v>
      </c>
      <c r="H113" s="46">
        <v>0.33</v>
      </c>
      <c r="I113" s="46">
        <f t="shared" si="7"/>
        <v>4471.5</v>
      </c>
      <c r="J113"/>
      <c r="K113"/>
    </row>
    <row r="114" spans="1:11" s="21" customFormat="1" ht="27" customHeight="1">
      <c r="A114" s="64">
        <v>102</v>
      </c>
      <c r="B114" s="42" t="s">
        <v>122</v>
      </c>
      <c r="C114" s="43" t="s">
        <v>123</v>
      </c>
      <c r="D114" s="42" t="s">
        <v>20</v>
      </c>
      <c r="E114" s="65">
        <v>1150</v>
      </c>
      <c r="F114" s="96"/>
      <c r="G114" s="65">
        <f t="shared" si="6"/>
        <v>1150</v>
      </c>
      <c r="H114" s="46">
        <v>0.54</v>
      </c>
      <c r="I114" s="46">
        <f t="shared" si="7"/>
        <v>621</v>
      </c>
      <c r="J114"/>
      <c r="K114"/>
    </row>
    <row r="115" spans="1:11" s="21" customFormat="1" ht="27" customHeight="1">
      <c r="A115" s="64">
        <v>103</v>
      </c>
      <c r="B115" s="42" t="s">
        <v>124</v>
      </c>
      <c r="C115" s="43" t="s">
        <v>231</v>
      </c>
      <c r="D115" s="42" t="s">
        <v>20</v>
      </c>
      <c r="E115" s="65">
        <v>25</v>
      </c>
      <c r="F115" s="96"/>
      <c r="G115" s="65">
        <f t="shared" si="6"/>
        <v>25</v>
      </c>
      <c r="H115" s="46">
        <v>3.2</v>
      </c>
      <c r="I115" s="46">
        <f t="shared" si="7"/>
        <v>80</v>
      </c>
      <c r="J115"/>
      <c r="K115"/>
    </row>
    <row r="116" spans="1:11" s="21" customFormat="1" ht="27" customHeight="1">
      <c r="A116" s="64">
        <v>104</v>
      </c>
      <c r="B116" s="42" t="s">
        <v>232</v>
      </c>
      <c r="C116" s="45" t="s">
        <v>233</v>
      </c>
      <c r="D116" s="42" t="s">
        <v>41</v>
      </c>
      <c r="E116" s="65">
        <v>4</v>
      </c>
      <c r="F116" s="96">
        <v>6</v>
      </c>
      <c r="G116" s="65">
        <f t="shared" si="6"/>
        <v>10</v>
      </c>
      <c r="H116" s="46">
        <v>6300</v>
      </c>
      <c r="I116" s="46">
        <f t="shared" si="7"/>
        <v>63000</v>
      </c>
      <c r="J116"/>
      <c r="K116"/>
    </row>
    <row r="117" spans="1:11" s="21" customFormat="1" ht="27" customHeight="1">
      <c r="A117" s="64">
        <v>105</v>
      </c>
      <c r="B117" s="42" t="s">
        <v>234</v>
      </c>
      <c r="C117" s="45" t="s">
        <v>235</v>
      </c>
      <c r="D117" s="42" t="s">
        <v>41</v>
      </c>
      <c r="E117" s="65">
        <v>3</v>
      </c>
      <c r="F117" s="96"/>
      <c r="G117" s="65">
        <f t="shared" si="6"/>
        <v>3</v>
      </c>
      <c r="H117" s="46">
        <v>5070</v>
      </c>
      <c r="I117" s="46">
        <f t="shared" si="7"/>
        <v>15210</v>
      </c>
      <c r="J117"/>
      <c r="K117"/>
    </row>
    <row r="118" spans="1:11" s="21" customFormat="1" ht="27" customHeight="1">
      <c r="A118" s="64">
        <v>106</v>
      </c>
      <c r="B118" s="42" t="s">
        <v>126</v>
      </c>
      <c r="C118" s="45" t="s">
        <v>236</v>
      </c>
      <c r="D118" s="42" t="s">
        <v>41</v>
      </c>
      <c r="E118" s="65">
        <v>1</v>
      </c>
      <c r="F118" s="96"/>
      <c r="G118" s="65">
        <f t="shared" si="6"/>
        <v>1</v>
      </c>
      <c r="H118" s="46">
        <v>2540</v>
      </c>
      <c r="I118" s="46">
        <f t="shared" si="7"/>
        <v>2540</v>
      </c>
      <c r="J118"/>
      <c r="K118"/>
    </row>
    <row r="119" spans="1:11" s="21" customFormat="1" ht="27" customHeight="1">
      <c r="A119" s="64">
        <v>107</v>
      </c>
      <c r="B119" s="42" t="s">
        <v>127</v>
      </c>
      <c r="C119" s="45" t="s">
        <v>237</v>
      </c>
      <c r="D119" s="42" t="s">
        <v>41</v>
      </c>
      <c r="E119" s="65">
        <v>1</v>
      </c>
      <c r="F119" s="96"/>
      <c r="G119" s="65">
        <f t="shared" si="6"/>
        <v>1</v>
      </c>
      <c r="H119" s="46">
        <v>4980</v>
      </c>
      <c r="I119" s="46">
        <f t="shared" si="7"/>
        <v>4980</v>
      </c>
      <c r="J119"/>
      <c r="K119"/>
    </row>
    <row r="120" spans="1:11" s="21" customFormat="1" ht="27" customHeight="1">
      <c r="A120" s="64">
        <v>108</v>
      </c>
      <c r="B120" s="42" t="s">
        <v>128</v>
      </c>
      <c r="C120" s="45" t="s">
        <v>238</v>
      </c>
      <c r="D120" s="42" t="s">
        <v>41</v>
      </c>
      <c r="E120" s="65">
        <v>6</v>
      </c>
      <c r="F120" s="96"/>
      <c r="G120" s="65">
        <f t="shared" si="6"/>
        <v>6</v>
      </c>
      <c r="H120" s="46">
        <v>300</v>
      </c>
      <c r="I120" s="46">
        <f t="shared" si="7"/>
        <v>1800</v>
      </c>
      <c r="J120"/>
      <c r="K120"/>
    </row>
    <row r="121" spans="1:11" s="21" customFormat="1" ht="27" customHeight="1">
      <c r="A121" s="64">
        <v>109</v>
      </c>
      <c r="B121" s="42" t="s">
        <v>129</v>
      </c>
      <c r="C121" s="45" t="s">
        <v>239</v>
      </c>
      <c r="D121" s="42" t="s">
        <v>41</v>
      </c>
      <c r="E121" s="65">
        <v>4</v>
      </c>
      <c r="F121" s="96"/>
      <c r="G121" s="65">
        <f t="shared" si="6"/>
        <v>4</v>
      </c>
      <c r="H121" s="46">
        <v>300</v>
      </c>
      <c r="I121" s="46">
        <f t="shared" si="7"/>
        <v>1200</v>
      </c>
      <c r="J121"/>
      <c r="K121"/>
    </row>
    <row r="122" spans="1:11" s="21" customFormat="1" ht="27" customHeight="1">
      <c r="A122" s="64">
        <v>110</v>
      </c>
      <c r="B122" s="42" t="s">
        <v>130</v>
      </c>
      <c r="C122" s="45" t="s">
        <v>240</v>
      </c>
      <c r="D122" s="42" t="s">
        <v>41</v>
      </c>
      <c r="E122" s="65">
        <v>10</v>
      </c>
      <c r="F122" s="96"/>
      <c r="G122" s="65">
        <f t="shared" si="6"/>
        <v>10</v>
      </c>
      <c r="H122" s="46">
        <v>480</v>
      </c>
      <c r="I122" s="46">
        <f t="shared" si="7"/>
        <v>4800</v>
      </c>
      <c r="J122"/>
      <c r="K122"/>
    </row>
    <row r="123" spans="1:11" s="21" customFormat="1" ht="27" customHeight="1">
      <c r="A123" s="64">
        <v>111</v>
      </c>
      <c r="B123" s="42" t="s">
        <v>131</v>
      </c>
      <c r="C123" s="45" t="s">
        <v>241</v>
      </c>
      <c r="D123" s="42" t="s">
        <v>41</v>
      </c>
      <c r="E123" s="65">
        <v>10</v>
      </c>
      <c r="F123" s="96"/>
      <c r="G123" s="65">
        <f t="shared" si="6"/>
        <v>10</v>
      </c>
      <c r="H123" s="46">
        <v>165</v>
      </c>
      <c r="I123" s="46">
        <f t="shared" si="7"/>
        <v>1650</v>
      </c>
      <c r="J123"/>
      <c r="K123"/>
    </row>
    <row r="124" spans="1:11" s="21" customFormat="1" ht="27" customHeight="1">
      <c r="A124" s="64">
        <v>112</v>
      </c>
      <c r="B124" s="42" t="s">
        <v>132</v>
      </c>
      <c r="C124" s="45" t="s">
        <v>242</v>
      </c>
      <c r="D124" s="42" t="s">
        <v>125</v>
      </c>
      <c r="E124" s="65">
        <v>1</v>
      </c>
      <c r="F124" s="96">
        <v>1</v>
      </c>
      <c r="G124" s="65">
        <v>1</v>
      </c>
      <c r="H124" s="46">
        <v>35000</v>
      </c>
      <c r="I124" s="46">
        <f t="shared" si="7"/>
        <v>35000</v>
      </c>
      <c r="J124"/>
      <c r="K124"/>
    </row>
    <row r="125" spans="1:11" s="21" customFormat="1" ht="27" customHeight="1">
      <c r="A125" s="64">
        <v>113</v>
      </c>
      <c r="B125" s="42" t="s">
        <v>133</v>
      </c>
      <c r="C125" s="45" t="s">
        <v>243</v>
      </c>
      <c r="D125" s="42" t="s">
        <v>125</v>
      </c>
      <c r="E125" s="65">
        <v>1</v>
      </c>
      <c r="F125" s="96">
        <v>1</v>
      </c>
      <c r="G125" s="65">
        <v>1</v>
      </c>
      <c r="H125" s="46">
        <v>12000</v>
      </c>
      <c r="I125" s="46">
        <f t="shared" si="7"/>
        <v>12000</v>
      </c>
      <c r="J125"/>
      <c r="K125"/>
    </row>
    <row r="126" spans="1:11" s="21" customFormat="1" ht="27" customHeight="1">
      <c r="A126" s="64">
        <v>114</v>
      </c>
      <c r="B126" s="42" t="s">
        <v>134</v>
      </c>
      <c r="C126" s="45" t="s">
        <v>244</v>
      </c>
      <c r="D126" s="42" t="s">
        <v>125</v>
      </c>
      <c r="E126" s="65">
        <v>1</v>
      </c>
      <c r="F126" s="96">
        <v>1</v>
      </c>
      <c r="G126" s="65">
        <v>1</v>
      </c>
      <c r="H126" s="46">
        <v>50000</v>
      </c>
      <c r="I126" s="46">
        <f t="shared" si="7"/>
        <v>50000</v>
      </c>
      <c r="J126"/>
      <c r="K126"/>
    </row>
    <row r="127" spans="1:11" s="21" customFormat="1" ht="27" customHeight="1">
      <c r="A127" s="64">
        <v>115</v>
      </c>
      <c r="B127" s="42" t="s">
        <v>135</v>
      </c>
      <c r="C127" s="45" t="s">
        <v>245</v>
      </c>
      <c r="D127" s="42" t="s">
        <v>15</v>
      </c>
      <c r="E127" s="65">
        <v>1</v>
      </c>
      <c r="F127" s="96"/>
      <c r="G127" s="65">
        <f>E127+F127</f>
        <v>1</v>
      </c>
      <c r="H127" s="46">
        <v>1086500</v>
      </c>
      <c r="I127" s="46">
        <f t="shared" si="7"/>
        <v>1086500</v>
      </c>
      <c r="J127"/>
      <c r="K127"/>
    </row>
    <row r="128" spans="1:11" s="21" customFormat="1" ht="27" customHeight="1">
      <c r="A128" s="64">
        <v>116</v>
      </c>
      <c r="B128" s="42" t="s">
        <v>136</v>
      </c>
      <c r="C128" s="45" t="s">
        <v>246</v>
      </c>
      <c r="D128" s="42" t="s">
        <v>15</v>
      </c>
      <c r="E128" s="65">
        <v>1</v>
      </c>
      <c r="F128" s="96"/>
      <c r="G128" s="65">
        <f>E128+F128</f>
        <v>1</v>
      </c>
      <c r="H128" s="46">
        <v>8200</v>
      </c>
      <c r="I128" s="46">
        <f t="shared" si="7"/>
        <v>8200</v>
      </c>
      <c r="J128"/>
      <c r="K128"/>
    </row>
    <row r="129" spans="1:12" s="21" customFormat="1" ht="27" customHeight="1">
      <c r="A129" s="66"/>
      <c r="B129" s="50"/>
      <c r="C129" s="51"/>
      <c r="D129" s="50"/>
      <c r="E129" s="75"/>
      <c r="F129" s="97"/>
      <c r="G129" s="112" t="s">
        <v>247</v>
      </c>
      <c r="H129" s="113"/>
      <c r="I129" s="116">
        <f>SUM(I11:I128)</f>
        <v>3911621.8500000006</v>
      </c>
      <c r="J129"/>
      <c r="K129"/>
    </row>
    <row r="130" spans="1:12" s="21" customFormat="1" ht="27" customHeight="1" thickBot="1">
      <c r="A130" s="66"/>
      <c r="B130" s="50"/>
      <c r="C130" s="51"/>
      <c r="D130" s="50"/>
      <c r="E130" s="75"/>
      <c r="F130" s="97"/>
      <c r="G130" s="114"/>
      <c r="H130" s="115"/>
      <c r="I130" s="117"/>
      <c r="J130"/>
      <c r="K130"/>
    </row>
    <row r="131" spans="1:12" s="22" customFormat="1" ht="27" customHeight="1">
      <c r="A131" s="67"/>
      <c r="B131" s="52"/>
      <c r="C131" s="53"/>
      <c r="D131" s="52"/>
      <c r="E131" s="76"/>
      <c r="F131" s="98"/>
      <c r="G131" s="76"/>
      <c r="H131" s="52"/>
      <c r="I131" s="52"/>
      <c r="J131"/>
      <c r="K131"/>
    </row>
    <row r="132" spans="1:12" s="22" customFormat="1" ht="27" customHeight="1">
      <c r="A132" s="68" t="s">
        <v>248</v>
      </c>
      <c r="B132" s="50"/>
      <c r="C132" s="51"/>
      <c r="D132" s="50"/>
      <c r="E132" s="77"/>
      <c r="F132" s="99"/>
      <c r="G132" s="77"/>
      <c r="H132" s="54"/>
      <c r="I132" s="52"/>
      <c r="J132"/>
      <c r="K132"/>
    </row>
    <row r="133" spans="1:12" s="22" customFormat="1" ht="27" customHeight="1" thickBot="1">
      <c r="A133" s="63" t="s">
        <v>8</v>
      </c>
      <c r="B133" s="38" t="s">
        <v>9</v>
      </c>
      <c r="C133" s="37" t="s">
        <v>10</v>
      </c>
      <c r="D133" s="38" t="s">
        <v>11</v>
      </c>
      <c r="E133" s="63" t="s">
        <v>162</v>
      </c>
      <c r="F133" s="94" t="s">
        <v>163</v>
      </c>
      <c r="G133" s="63" t="s">
        <v>13</v>
      </c>
      <c r="H133" s="37" t="s">
        <v>12</v>
      </c>
      <c r="I133" s="37" t="s">
        <v>137</v>
      </c>
      <c r="J133"/>
      <c r="K133"/>
    </row>
    <row r="134" spans="1:12" s="22" customFormat="1" ht="27" customHeight="1">
      <c r="A134" s="64">
        <v>117</v>
      </c>
      <c r="B134" s="39" t="s">
        <v>164</v>
      </c>
      <c r="C134" s="40" t="s">
        <v>14</v>
      </c>
      <c r="D134" s="39" t="s">
        <v>15</v>
      </c>
      <c r="E134" s="64"/>
      <c r="F134" s="95">
        <v>1</v>
      </c>
      <c r="G134" s="64">
        <v>1</v>
      </c>
      <c r="H134" s="41"/>
      <c r="I134" s="41">
        <v>12850</v>
      </c>
      <c r="J134"/>
      <c r="K134"/>
    </row>
    <row r="135" spans="1:12" s="22" customFormat="1" ht="27" customHeight="1">
      <c r="A135" s="64">
        <v>118</v>
      </c>
      <c r="B135" s="39" t="s">
        <v>166</v>
      </c>
      <c r="C135" s="40" t="s">
        <v>17</v>
      </c>
      <c r="D135" s="39" t="s">
        <v>15</v>
      </c>
      <c r="E135" s="64"/>
      <c r="F135" s="95">
        <v>1</v>
      </c>
      <c r="G135" s="64">
        <v>1</v>
      </c>
      <c r="H135" s="41">
        <v>530</v>
      </c>
      <c r="I135" s="41">
        <f t="shared" ref="I135:I161" si="8">G135*H135</f>
        <v>530</v>
      </c>
      <c r="J135"/>
      <c r="K135"/>
      <c r="L135" s="23"/>
    </row>
    <row r="136" spans="1:12" s="22" customFormat="1" ht="27" customHeight="1">
      <c r="A136" s="64">
        <v>119</v>
      </c>
      <c r="B136" s="42" t="s">
        <v>28</v>
      </c>
      <c r="C136" s="43" t="s">
        <v>249</v>
      </c>
      <c r="D136" s="42" t="s">
        <v>15</v>
      </c>
      <c r="E136" s="65"/>
      <c r="F136" s="96">
        <v>1</v>
      </c>
      <c r="G136" s="65">
        <f t="shared" ref="G136:G161" si="9">E136+F136</f>
        <v>1</v>
      </c>
      <c r="H136" s="41">
        <v>10600</v>
      </c>
      <c r="I136" s="41">
        <f t="shared" si="8"/>
        <v>10600</v>
      </c>
      <c r="J136"/>
      <c r="K136"/>
    </row>
    <row r="137" spans="1:12" s="22" customFormat="1" ht="27" customHeight="1">
      <c r="A137" s="64">
        <v>120</v>
      </c>
      <c r="B137" s="42" t="s">
        <v>31</v>
      </c>
      <c r="C137" s="43" t="s">
        <v>32</v>
      </c>
      <c r="D137" s="42" t="s">
        <v>20</v>
      </c>
      <c r="E137" s="65"/>
      <c r="F137" s="96">
        <v>95</v>
      </c>
      <c r="G137" s="65">
        <f t="shared" si="9"/>
        <v>95</v>
      </c>
      <c r="H137" s="41">
        <v>2.75</v>
      </c>
      <c r="I137" s="41">
        <f t="shared" si="8"/>
        <v>261.25</v>
      </c>
      <c r="J137"/>
      <c r="K137"/>
    </row>
    <row r="138" spans="1:12" s="22" customFormat="1" ht="27" customHeight="1">
      <c r="A138" s="64">
        <v>121</v>
      </c>
      <c r="B138" s="42" t="s">
        <v>33</v>
      </c>
      <c r="C138" s="43" t="s">
        <v>34</v>
      </c>
      <c r="D138" s="42" t="s">
        <v>20</v>
      </c>
      <c r="E138" s="65"/>
      <c r="F138" s="96">
        <v>210</v>
      </c>
      <c r="G138" s="65">
        <f t="shared" si="9"/>
        <v>210</v>
      </c>
      <c r="H138" s="41">
        <v>3.15</v>
      </c>
      <c r="I138" s="41">
        <f t="shared" si="8"/>
        <v>661.5</v>
      </c>
      <c r="J138"/>
      <c r="K138"/>
    </row>
    <row r="139" spans="1:12" s="22" customFormat="1" ht="27" customHeight="1">
      <c r="A139" s="64">
        <v>122</v>
      </c>
      <c r="B139" s="42" t="s">
        <v>35</v>
      </c>
      <c r="C139" s="43" t="s">
        <v>36</v>
      </c>
      <c r="D139" s="42" t="s">
        <v>37</v>
      </c>
      <c r="E139" s="65"/>
      <c r="F139" s="96">
        <v>365</v>
      </c>
      <c r="G139" s="65">
        <f t="shared" si="9"/>
        <v>365</v>
      </c>
      <c r="H139" s="41">
        <v>5.25</v>
      </c>
      <c r="I139" s="41">
        <f t="shared" si="8"/>
        <v>1916.25</v>
      </c>
      <c r="J139"/>
      <c r="K139"/>
    </row>
    <row r="140" spans="1:12" s="21" customFormat="1" ht="27" customHeight="1">
      <c r="A140" s="64">
        <v>123</v>
      </c>
      <c r="B140" s="42" t="s">
        <v>38</v>
      </c>
      <c r="C140" s="43" t="s">
        <v>178</v>
      </c>
      <c r="D140" s="42" t="s">
        <v>37</v>
      </c>
      <c r="E140" s="65"/>
      <c r="F140" s="96">
        <v>4885</v>
      </c>
      <c r="G140" s="65">
        <f t="shared" si="9"/>
        <v>4885</v>
      </c>
      <c r="H140" s="41">
        <v>3.6</v>
      </c>
      <c r="I140" s="41">
        <f t="shared" si="8"/>
        <v>17586</v>
      </c>
      <c r="J140"/>
      <c r="K140"/>
    </row>
    <row r="141" spans="1:12" s="21" customFormat="1" ht="27" customHeight="1">
      <c r="A141" s="64">
        <v>124</v>
      </c>
      <c r="B141" s="42" t="s">
        <v>250</v>
      </c>
      <c r="C141" s="43" t="s">
        <v>251</v>
      </c>
      <c r="D141" s="42" t="s">
        <v>15</v>
      </c>
      <c r="E141" s="65"/>
      <c r="F141" s="96">
        <v>1</v>
      </c>
      <c r="G141" s="65">
        <f t="shared" si="9"/>
        <v>1</v>
      </c>
      <c r="H141" s="41">
        <v>9600</v>
      </c>
      <c r="I141" s="41">
        <f t="shared" si="8"/>
        <v>9600</v>
      </c>
      <c r="J141"/>
      <c r="K141"/>
    </row>
    <row r="142" spans="1:12" s="21" customFormat="1" ht="27" customHeight="1">
      <c r="A142" s="64">
        <v>125</v>
      </c>
      <c r="B142" s="42" t="s">
        <v>252</v>
      </c>
      <c r="C142" s="43" t="s">
        <v>253</v>
      </c>
      <c r="D142" s="42" t="s">
        <v>15</v>
      </c>
      <c r="E142" s="65"/>
      <c r="F142" s="96">
        <v>1</v>
      </c>
      <c r="G142" s="65">
        <f t="shared" si="9"/>
        <v>1</v>
      </c>
      <c r="H142" s="41">
        <v>220</v>
      </c>
      <c r="I142" s="41">
        <f t="shared" si="8"/>
        <v>220</v>
      </c>
      <c r="J142"/>
      <c r="K142"/>
    </row>
    <row r="143" spans="1:12" s="21" customFormat="1" ht="27" customHeight="1">
      <c r="A143" s="64">
        <v>126</v>
      </c>
      <c r="B143" s="42" t="s">
        <v>44</v>
      </c>
      <c r="C143" s="43" t="s">
        <v>45</v>
      </c>
      <c r="D143" s="42" t="s">
        <v>20</v>
      </c>
      <c r="E143" s="65"/>
      <c r="F143" s="96">
        <v>675</v>
      </c>
      <c r="G143" s="65">
        <f t="shared" si="9"/>
        <v>675</v>
      </c>
      <c r="H143" s="41">
        <v>1.5</v>
      </c>
      <c r="I143" s="41">
        <f t="shared" si="8"/>
        <v>1012.5</v>
      </c>
      <c r="J143"/>
      <c r="K143"/>
    </row>
    <row r="144" spans="1:12" s="21" customFormat="1" ht="27" customHeight="1">
      <c r="A144" s="64">
        <v>127</v>
      </c>
      <c r="B144" s="42" t="s">
        <v>51</v>
      </c>
      <c r="C144" s="43" t="s">
        <v>52</v>
      </c>
      <c r="D144" s="42" t="s">
        <v>48</v>
      </c>
      <c r="E144" s="65"/>
      <c r="F144" s="96">
        <v>990</v>
      </c>
      <c r="G144" s="64">
        <f t="shared" si="9"/>
        <v>990</v>
      </c>
      <c r="H144" s="44">
        <v>12.6</v>
      </c>
      <c r="I144" s="41">
        <f t="shared" si="8"/>
        <v>12474</v>
      </c>
      <c r="J144"/>
      <c r="K144"/>
    </row>
    <row r="145" spans="1:11" s="21" customFormat="1" ht="27" customHeight="1">
      <c r="A145" s="64">
        <v>128</v>
      </c>
      <c r="B145" s="42" t="s">
        <v>53</v>
      </c>
      <c r="C145" s="43" t="s">
        <v>54</v>
      </c>
      <c r="D145" s="42" t="s">
        <v>48</v>
      </c>
      <c r="E145" s="65"/>
      <c r="F145" s="96">
        <v>440</v>
      </c>
      <c r="G145" s="65">
        <f t="shared" si="9"/>
        <v>440</v>
      </c>
      <c r="H145" s="41">
        <v>27</v>
      </c>
      <c r="I145" s="41">
        <f t="shared" si="8"/>
        <v>11880</v>
      </c>
      <c r="J145"/>
      <c r="K145"/>
    </row>
    <row r="146" spans="1:11" s="21" customFormat="1" ht="27" customHeight="1">
      <c r="A146" s="64">
        <v>129</v>
      </c>
      <c r="B146" s="42">
        <v>2105.6039999999998</v>
      </c>
      <c r="C146" s="43" t="s">
        <v>186</v>
      </c>
      <c r="D146" s="42" t="s">
        <v>37</v>
      </c>
      <c r="E146" s="65"/>
      <c r="F146" s="96">
        <v>800</v>
      </c>
      <c r="G146" s="65">
        <f t="shared" si="9"/>
        <v>800</v>
      </c>
      <c r="H146" s="41">
        <v>1.4</v>
      </c>
      <c r="I146" s="41">
        <f t="shared" si="8"/>
        <v>1120</v>
      </c>
      <c r="J146"/>
      <c r="K146"/>
    </row>
    <row r="147" spans="1:11" s="21" customFormat="1" ht="27" customHeight="1">
      <c r="A147" s="64">
        <v>130</v>
      </c>
      <c r="B147" s="42" t="s">
        <v>254</v>
      </c>
      <c r="C147" s="43" t="s">
        <v>255</v>
      </c>
      <c r="D147" s="42" t="s">
        <v>48</v>
      </c>
      <c r="E147" s="65"/>
      <c r="F147" s="96">
        <v>100</v>
      </c>
      <c r="G147" s="65">
        <f t="shared" si="9"/>
        <v>100</v>
      </c>
      <c r="H147" s="41">
        <v>65</v>
      </c>
      <c r="I147" s="41">
        <f t="shared" si="8"/>
        <v>6500</v>
      </c>
      <c r="J147"/>
      <c r="K147"/>
    </row>
    <row r="148" spans="1:11" ht="27" customHeight="1">
      <c r="A148" s="64">
        <v>131</v>
      </c>
      <c r="B148" s="42" t="s">
        <v>57</v>
      </c>
      <c r="C148" s="43" t="s">
        <v>58</v>
      </c>
      <c r="D148" s="42" t="s">
        <v>48</v>
      </c>
      <c r="E148" s="65"/>
      <c r="F148" s="96">
        <v>380</v>
      </c>
      <c r="G148" s="65">
        <f t="shared" si="9"/>
        <v>380</v>
      </c>
      <c r="H148" s="41">
        <v>26.25</v>
      </c>
      <c r="I148" s="41">
        <f t="shared" si="8"/>
        <v>9975</v>
      </c>
      <c r="J148"/>
      <c r="K148"/>
    </row>
    <row r="149" spans="1:11" ht="27" customHeight="1">
      <c r="A149" s="64">
        <v>132</v>
      </c>
      <c r="B149" s="42" t="s">
        <v>61</v>
      </c>
      <c r="C149" s="43" t="s">
        <v>62</v>
      </c>
      <c r="D149" s="42" t="s">
        <v>63</v>
      </c>
      <c r="E149" s="65"/>
      <c r="F149" s="96">
        <v>490</v>
      </c>
      <c r="G149" s="65">
        <f t="shared" si="9"/>
        <v>490</v>
      </c>
      <c r="H149" s="41">
        <v>1.98</v>
      </c>
      <c r="I149" s="41">
        <f t="shared" si="8"/>
        <v>970.2</v>
      </c>
      <c r="J149"/>
      <c r="K149"/>
    </row>
    <row r="150" spans="1:11" ht="27" customHeight="1">
      <c r="A150" s="64">
        <v>133</v>
      </c>
      <c r="B150" s="42" t="s">
        <v>64</v>
      </c>
      <c r="C150" s="43" t="s">
        <v>65</v>
      </c>
      <c r="D150" s="42" t="s">
        <v>63</v>
      </c>
      <c r="E150" s="65"/>
      <c r="F150" s="96">
        <v>725</v>
      </c>
      <c r="G150" s="65">
        <f t="shared" si="9"/>
        <v>725</v>
      </c>
      <c r="H150" s="41">
        <v>1.98</v>
      </c>
      <c r="I150" s="41">
        <f t="shared" si="8"/>
        <v>1435.5</v>
      </c>
      <c r="J150"/>
      <c r="K150"/>
    </row>
    <row r="151" spans="1:11" ht="27" customHeight="1">
      <c r="A151" s="64">
        <v>134</v>
      </c>
      <c r="B151" s="42" t="s">
        <v>66</v>
      </c>
      <c r="C151" s="43" t="s">
        <v>67</v>
      </c>
      <c r="D151" s="42" t="s">
        <v>68</v>
      </c>
      <c r="E151" s="65"/>
      <c r="F151" s="96">
        <v>590</v>
      </c>
      <c r="G151" s="65">
        <f t="shared" si="9"/>
        <v>590</v>
      </c>
      <c r="H151" s="41">
        <v>80.45</v>
      </c>
      <c r="I151" s="41">
        <f t="shared" si="8"/>
        <v>47465.5</v>
      </c>
      <c r="J151"/>
      <c r="K151"/>
    </row>
    <row r="152" spans="1:11" ht="27" customHeight="1">
      <c r="A152" s="64">
        <v>135</v>
      </c>
      <c r="B152" s="42" t="s">
        <v>69</v>
      </c>
      <c r="C152" s="43" t="s">
        <v>70</v>
      </c>
      <c r="D152" s="42" t="s">
        <v>68</v>
      </c>
      <c r="E152" s="65"/>
      <c r="F152" s="96">
        <v>590</v>
      </c>
      <c r="G152" s="65">
        <f t="shared" si="9"/>
        <v>590</v>
      </c>
      <c r="H152" s="41">
        <v>79.7</v>
      </c>
      <c r="I152" s="41">
        <f t="shared" si="8"/>
        <v>47023</v>
      </c>
      <c r="J152"/>
      <c r="K152"/>
    </row>
    <row r="153" spans="1:11" ht="27" customHeight="1">
      <c r="A153" s="64">
        <v>136</v>
      </c>
      <c r="B153" s="42">
        <v>2506.5210000000002</v>
      </c>
      <c r="C153" s="43" t="s">
        <v>91</v>
      </c>
      <c r="D153" s="42" t="s">
        <v>41</v>
      </c>
      <c r="E153" s="65"/>
      <c r="F153" s="96">
        <v>1</v>
      </c>
      <c r="G153" s="65">
        <f t="shared" si="9"/>
        <v>1</v>
      </c>
      <c r="H153" s="44">
        <v>260</v>
      </c>
      <c r="I153" s="44">
        <f t="shared" si="8"/>
        <v>260</v>
      </c>
      <c r="J153"/>
      <c r="K153"/>
    </row>
    <row r="154" spans="1:11" ht="27" customHeight="1">
      <c r="A154" s="64">
        <v>137</v>
      </c>
      <c r="B154" s="42" t="s">
        <v>100</v>
      </c>
      <c r="C154" s="43" t="s">
        <v>101</v>
      </c>
      <c r="D154" s="42" t="s">
        <v>20</v>
      </c>
      <c r="E154" s="65"/>
      <c r="F154" s="96">
        <v>85</v>
      </c>
      <c r="G154" s="65">
        <f t="shared" si="9"/>
        <v>85</v>
      </c>
      <c r="H154" s="44">
        <v>19</v>
      </c>
      <c r="I154" s="44">
        <f t="shared" si="8"/>
        <v>1615</v>
      </c>
      <c r="J154"/>
      <c r="K154"/>
    </row>
    <row r="155" spans="1:11" ht="27" customHeight="1">
      <c r="A155" s="64">
        <v>138</v>
      </c>
      <c r="B155" s="48" t="s">
        <v>219</v>
      </c>
      <c r="C155" s="43" t="s">
        <v>220</v>
      </c>
      <c r="D155" s="48" t="s">
        <v>20</v>
      </c>
      <c r="E155" s="65"/>
      <c r="F155" s="96">
        <v>161</v>
      </c>
      <c r="G155" s="65">
        <f t="shared" si="9"/>
        <v>161</v>
      </c>
      <c r="H155" s="44">
        <v>4.55</v>
      </c>
      <c r="I155" s="41">
        <f t="shared" si="8"/>
        <v>732.55</v>
      </c>
      <c r="J155"/>
      <c r="K155"/>
    </row>
    <row r="156" spans="1:11" ht="27" customHeight="1">
      <c r="A156" s="64">
        <v>139</v>
      </c>
      <c r="B156" s="42" t="s">
        <v>223</v>
      </c>
      <c r="C156" s="43" t="s">
        <v>224</v>
      </c>
      <c r="D156" s="42" t="s">
        <v>20</v>
      </c>
      <c r="E156" s="64"/>
      <c r="F156" s="96">
        <v>210</v>
      </c>
      <c r="G156" s="65">
        <f t="shared" si="9"/>
        <v>210</v>
      </c>
      <c r="H156" s="47">
        <v>1.7</v>
      </c>
      <c r="I156" s="47">
        <f t="shared" si="8"/>
        <v>357</v>
      </c>
      <c r="J156"/>
      <c r="K156"/>
    </row>
    <row r="157" spans="1:11" ht="27" customHeight="1">
      <c r="A157" s="64">
        <v>140</v>
      </c>
      <c r="B157" s="42">
        <v>2550.5320000000002</v>
      </c>
      <c r="C157" s="43" t="s">
        <v>225</v>
      </c>
      <c r="D157" s="42" t="s">
        <v>20</v>
      </c>
      <c r="E157" s="64"/>
      <c r="F157" s="95">
        <v>280</v>
      </c>
      <c r="G157" s="65">
        <f t="shared" si="9"/>
        <v>280</v>
      </c>
      <c r="H157" s="47">
        <v>1.25</v>
      </c>
      <c r="I157" s="47">
        <f t="shared" si="8"/>
        <v>350</v>
      </c>
      <c r="J157"/>
      <c r="K157"/>
    </row>
    <row r="158" spans="1:11" ht="27" customHeight="1">
      <c r="A158" s="64">
        <v>141</v>
      </c>
      <c r="B158" s="42">
        <v>2550.5320000000002</v>
      </c>
      <c r="C158" s="43" t="s">
        <v>226</v>
      </c>
      <c r="D158" s="42" t="s">
        <v>20</v>
      </c>
      <c r="E158" s="64"/>
      <c r="F158" s="95">
        <v>440</v>
      </c>
      <c r="G158" s="65">
        <f t="shared" si="9"/>
        <v>440</v>
      </c>
      <c r="H158" s="47">
        <v>0.95</v>
      </c>
      <c r="I158" s="47">
        <f t="shared" si="8"/>
        <v>418</v>
      </c>
      <c r="J158"/>
      <c r="K158"/>
    </row>
    <row r="159" spans="1:11" ht="27" customHeight="1">
      <c r="A159" s="64">
        <v>142</v>
      </c>
      <c r="B159" s="42" t="s">
        <v>120</v>
      </c>
      <c r="C159" s="43" t="s">
        <v>121</v>
      </c>
      <c r="D159" s="42" t="s">
        <v>20</v>
      </c>
      <c r="E159" s="65"/>
      <c r="F159" s="96">
        <v>4050</v>
      </c>
      <c r="G159" s="65">
        <f t="shared" si="9"/>
        <v>4050</v>
      </c>
      <c r="H159" s="46">
        <v>0.33</v>
      </c>
      <c r="I159" s="46">
        <f t="shared" si="8"/>
        <v>1336.5</v>
      </c>
      <c r="J159"/>
      <c r="K159"/>
    </row>
    <row r="160" spans="1:11" ht="27" customHeight="1">
      <c r="A160" s="64">
        <v>143</v>
      </c>
      <c r="B160" s="42" t="s">
        <v>234</v>
      </c>
      <c r="C160" s="45" t="s">
        <v>235</v>
      </c>
      <c r="D160" s="42" t="s">
        <v>41</v>
      </c>
      <c r="E160" s="65"/>
      <c r="F160" s="96">
        <v>2</v>
      </c>
      <c r="G160" s="65">
        <f t="shared" si="9"/>
        <v>2</v>
      </c>
      <c r="H160" s="46">
        <v>5070</v>
      </c>
      <c r="I160" s="46">
        <f t="shared" si="8"/>
        <v>10140</v>
      </c>
      <c r="J160"/>
      <c r="K160"/>
    </row>
    <row r="161" spans="1:11" ht="27" customHeight="1">
      <c r="A161" s="64">
        <v>144</v>
      </c>
      <c r="B161" s="42" t="s">
        <v>136</v>
      </c>
      <c r="C161" s="45" t="s">
        <v>246</v>
      </c>
      <c r="D161" s="42" t="s">
        <v>15</v>
      </c>
      <c r="E161" s="65"/>
      <c r="F161" s="96">
        <v>1</v>
      </c>
      <c r="G161" s="65">
        <f t="shared" si="9"/>
        <v>1</v>
      </c>
      <c r="H161" s="46">
        <v>550</v>
      </c>
      <c r="I161" s="46">
        <f t="shared" si="8"/>
        <v>550</v>
      </c>
      <c r="J161"/>
      <c r="K161"/>
    </row>
    <row r="162" spans="1:11" ht="27" customHeight="1">
      <c r="A162" s="66"/>
      <c r="B162" s="50"/>
      <c r="C162" s="51"/>
      <c r="D162" s="50"/>
      <c r="E162" s="77"/>
      <c r="F162" s="99"/>
      <c r="G162" s="103" t="s">
        <v>256</v>
      </c>
      <c r="H162" s="104"/>
      <c r="I162" s="107">
        <f>SUM(I134:I161)</f>
        <v>209839.75</v>
      </c>
      <c r="J162"/>
      <c r="K162"/>
    </row>
    <row r="163" spans="1:11" ht="27" customHeight="1">
      <c r="A163" s="66"/>
      <c r="B163" s="50"/>
      <c r="C163" s="51"/>
      <c r="D163" s="50"/>
      <c r="E163" s="77"/>
      <c r="F163" s="99"/>
      <c r="G163" s="105"/>
      <c r="H163" s="106"/>
      <c r="I163" s="108"/>
      <c r="J163"/>
      <c r="K163"/>
    </row>
    <row r="164" spans="1:11" ht="27" customHeight="1">
      <c r="A164" s="68" t="s">
        <v>257</v>
      </c>
      <c r="B164" s="50"/>
      <c r="C164" s="51"/>
      <c r="D164" s="50"/>
      <c r="E164" s="77"/>
      <c r="F164" s="99"/>
      <c r="G164" s="79"/>
      <c r="H164" s="55"/>
      <c r="I164" s="56"/>
      <c r="J164"/>
      <c r="K164"/>
    </row>
    <row r="165" spans="1:11" ht="27" customHeight="1">
      <c r="A165" s="69"/>
      <c r="B165" s="50"/>
      <c r="C165" s="51"/>
      <c r="D165" s="50"/>
      <c r="E165" s="77"/>
      <c r="F165" s="99"/>
      <c r="G165" s="77"/>
      <c r="H165" s="57"/>
      <c r="I165" s="58"/>
      <c r="J165"/>
      <c r="K165"/>
    </row>
    <row r="166" spans="1:11" ht="27" customHeight="1" thickBot="1">
      <c r="A166" s="63" t="s">
        <v>8</v>
      </c>
      <c r="B166" s="38" t="s">
        <v>9</v>
      </c>
      <c r="C166" s="37" t="s">
        <v>10</v>
      </c>
      <c r="D166" s="38" t="s">
        <v>11</v>
      </c>
      <c r="E166" s="63" t="s">
        <v>162</v>
      </c>
      <c r="F166" s="94" t="s">
        <v>163</v>
      </c>
      <c r="G166" s="63" t="s">
        <v>13</v>
      </c>
      <c r="H166" s="37" t="s">
        <v>12</v>
      </c>
      <c r="I166" s="37" t="s">
        <v>137</v>
      </c>
      <c r="J166"/>
      <c r="K166"/>
    </row>
    <row r="167" spans="1:11" ht="27" customHeight="1">
      <c r="A167" s="64">
        <v>145</v>
      </c>
      <c r="B167" s="42" t="s">
        <v>31</v>
      </c>
      <c r="C167" s="43" t="s">
        <v>32</v>
      </c>
      <c r="D167" s="42" t="s">
        <v>20</v>
      </c>
      <c r="E167" s="65">
        <v>1475</v>
      </c>
      <c r="F167" s="96"/>
      <c r="G167" s="65">
        <f>E167+F167</f>
        <v>1475</v>
      </c>
      <c r="H167" s="41">
        <v>2.5499999999999998</v>
      </c>
      <c r="I167" s="46">
        <f>G167*H167</f>
        <v>3761.2499999999995</v>
      </c>
      <c r="J167"/>
      <c r="K167"/>
    </row>
    <row r="168" spans="1:11" ht="27" customHeight="1">
      <c r="A168" s="64">
        <v>146</v>
      </c>
      <c r="B168" s="42" t="s">
        <v>258</v>
      </c>
      <c r="C168" s="43" t="s">
        <v>259</v>
      </c>
      <c r="D168" s="42" t="s">
        <v>20</v>
      </c>
      <c r="E168" s="65">
        <v>1450</v>
      </c>
      <c r="F168" s="96"/>
      <c r="G168" s="65">
        <f>E168+F168</f>
        <v>1450</v>
      </c>
      <c r="H168" s="46">
        <v>33</v>
      </c>
      <c r="I168" s="46">
        <f>G168*H168</f>
        <v>47850</v>
      </c>
      <c r="J168"/>
      <c r="K168"/>
    </row>
    <row r="169" spans="1:11" ht="27" customHeight="1">
      <c r="A169" s="64">
        <v>147</v>
      </c>
      <c r="B169" s="42" t="s">
        <v>260</v>
      </c>
      <c r="C169" s="45" t="s">
        <v>261</v>
      </c>
      <c r="D169" s="42" t="s">
        <v>41</v>
      </c>
      <c r="E169" s="65">
        <v>1</v>
      </c>
      <c r="F169" s="96"/>
      <c r="G169" s="65">
        <f>E169+F169</f>
        <v>1</v>
      </c>
      <c r="H169" s="44">
        <v>2330</v>
      </c>
      <c r="I169" s="46">
        <f>G169*H169</f>
        <v>2330</v>
      </c>
      <c r="J169"/>
      <c r="K169"/>
    </row>
    <row r="170" spans="1:11" ht="27" customHeight="1">
      <c r="A170" s="64">
        <v>148</v>
      </c>
      <c r="B170" s="42" t="s">
        <v>262</v>
      </c>
      <c r="C170" s="45" t="s">
        <v>263</v>
      </c>
      <c r="D170" s="42" t="s">
        <v>41</v>
      </c>
      <c r="E170" s="65">
        <v>1</v>
      </c>
      <c r="F170" s="96"/>
      <c r="G170" s="65">
        <f>E170+F170</f>
        <v>1</v>
      </c>
      <c r="H170" s="46">
        <v>600</v>
      </c>
      <c r="I170" s="46">
        <f>G170*H170</f>
        <v>600</v>
      </c>
      <c r="J170"/>
      <c r="K170"/>
    </row>
    <row r="171" spans="1:11" ht="27" customHeight="1">
      <c r="A171" s="62"/>
      <c r="B171" s="35"/>
      <c r="C171" s="36"/>
      <c r="D171" s="35"/>
      <c r="E171" s="74"/>
      <c r="F171" s="93"/>
      <c r="G171" s="103" t="s">
        <v>264</v>
      </c>
      <c r="H171" s="104"/>
      <c r="I171" s="107">
        <f>SUM(I167:I170)</f>
        <v>54541.25</v>
      </c>
      <c r="J171"/>
      <c r="K171"/>
    </row>
    <row r="172" spans="1:11" ht="27" customHeight="1">
      <c r="A172" s="62"/>
      <c r="B172" s="35"/>
      <c r="C172" s="36"/>
      <c r="D172" s="35"/>
      <c r="E172" s="74"/>
      <c r="F172" s="93"/>
      <c r="G172" s="105"/>
      <c r="H172" s="106"/>
      <c r="I172" s="108"/>
      <c r="J172"/>
      <c r="K172"/>
    </row>
  </sheetData>
  <mergeCells count="9">
    <mergeCell ref="H7:I7"/>
    <mergeCell ref="G162:H163"/>
    <mergeCell ref="I162:I163"/>
    <mergeCell ref="G171:H172"/>
    <mergeCell ref="I171:I172"/>
    <mergeCell ref="C8:G8"/>
    <mergeCell ref="G9:I9"/>
    <mergeCell ref="G129:H130"/>
    <mergeCell ref="I129:I130"/>
  </mergeCells>
  <phoneticPr fontId="27" type="noConversion"/>
  <printOptions horizontalCentered="1" verticalCentered="1"/>
  <pageMargins left="0" right="0" top="0.75" bottom="0.25" header="0.3" footer="0.3"/>
  <pageSetup scale="60" fitToHeight="3" orientation="landscape" r:id="rId1"/>
  <headerFooter alignWithMargins="0">
    <oddFooter>&amp;CPage &amp;P of &amp;N</oddFooter>
  </headerFooter>
  <rowBreaks count="1" manualBreakCount="1">
    <brk id="37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/>
  <dimension ref="A1:F28"/>
  <sheetViews>
    <sheetView showGridLines="0" topLeftCell="A4" workbookViewId="0">
      <selection activeCell="B19" sqref="B19"/>
    </sheetView>
  </sheetViews>
  <sheetFormatPr defaultColWidth="11.42578125" defaultRowHeight="12.75"/>
  <cols>
    <col min="1" max="1" width="41" customWidth="1"/>
    <col min="2" max="6" width="18.7109375" customWidth="1"/>
    <col min="7" max="8" width="16.7109375" customWidth="1"/>
  </cols>
  <sheetData>
    <row r="1" spans="1:6" ht="15">
      <c r="A1" s="10" t="s">
        <v>138</v>
      </c>
      <c r="F1" s="6" t="s">
        <v>0</v>
      </c>
    </row>
    <row r="2" spans="1:6" ht="15">
      <c r="A2" s="10" t="s">
        <v>139</v>
      </c>
      <c r="F2" s="6" t="s">
        <v>140</v>
      </c>
    </row>
    <row r="3" spans="1:6">
      <c r="A3" s="3" t="s">
        <v>5</v>
      </c>
    </row>
    <row r="4" spans="1:6">
      <c r="A4" s="3" t="s">
        <v>4</v>
      </c>
      <c r="E4" s="5"/>
    </row>
    <row r="5" spans="1:6">
      <c r="A5" s="3" t="s">
        <v>6</v>
      </c>
      <c r="D5" s="4"/>
      <c r="F5" s="6" t="s">
        <v>151</v>
      </c>
    </row>
    <row r="6" spans="1:6">
      <c r="D6" s="4" t="s">
        <v>3</v>
      </c>
      <c r="E6" s="5"/>
    </row>
    <row r="7" spans="1:6" s="1" customFormat="1">
      <c r="A7" s="2"/>
      <c r="B7" s="2" t="s">
        <v>1</v>
      </c>
      <c r="C7" s="2" t="s">
        <v>1</v>
      </c>
      <c r="D7" s="2" t="s">
        <v>1</v>
      </c>
      <c r="E7" s="2" t="s">
        <v>1</v>
      </c>
      <c r="F7" s="2" t="s">
        <v>1</v>
      </c>
    </row>
    <row r="8" spans="1:6" s="16" customFormat="1" ht="51.75" thickBot="1">
      <c r="A8" s="14"/>
      <c r="B8" s="15" t="s">
        <v>271</v>
      </c>
      <c r="C8" s="15" t="s">
        <v>309</v>
      </c>
      <c r="D8" s="15" t="s">
        <v>269</v>
      </c>
      <c r="E8" s="15" t="s">
        <v>270</v>
      </c>
      <c r="F8" s="15"/>
    </row>
    <row r="9" spans="1:6" s="1" customFormat="1" ht="24.95" customHeight="1" thickTop="1">
      <c r="A9" s="7" t="s">
        <v>2</v>
      </c>
      <c r="B9" s="13" t="s">
        <v>289</v>
      </c>
      <c r="C9" s="13" t="s">
        <v>289</v>
      </c>
      <c r="D9" s="13" t="s">
        <v>289</v>
      </c>
      <c r="E9" s="13" t="s">
        <v>289</v>
      </c>
      <c r="F9" s="13"/>
    </row>
    <row r="10" spans="1:6" s="1" customFormat="1" ht="24.95" customHeight="1">
      <c r="A10" s="31" t="s">
        <v>142</v>
      </c>
      <c r="B10" s="13" t="s">
        <v>290</v>
      </c>
      <c r="C10" s="13" t="s">
        <v>290</v>
      </c>
      <c r="D10" s="13" t="s">
        <v>290</v>
      </c>
      <c r="E10" s="13" t="s">
        <v>290</v>
      </c>
      <c r="F10" s="13"/>
    </row>
    <row r="11" spans="1:6" s="1" customFormat="1" ht="24.95" customHeight="1">
      <c r="A11" s="32" t="s">
        <v>143</v>
      </c>
      <c r="B11" s="13">
        <v>1675200</v>
      </c>
      <c r="C11" s="13">
        <v>1697700</v>
      </c>
      <c r="D11" s="13">
        <v>2148000</v>
      </c>
      <c r="E11" s="13">
        <v>2286000</v>
      </c>
      <c r="F11" s="13"/>
    </row>
    <row r="12" spans="1:6" s="1" customFormat="1" ht="24.95" customHeight="1">
      <c r="A12" s="8" t="s">
        <v>306</v>
      </c>
      <c r="B12" s="13"/>
      <c r="C12" s="13" t="s">
        <v>307</v>
      </c>
      <c r="D12" s="13"/>
      <c r="E12" s="13"/>
      <c r="F12" s="13"/>
    </row>
    <row r="13" spans="1:6" s="1" customFormat="1" ht="24.95" customHeight="1">
      <c r="A13" s="8" t="s">
        <v>267</v>
      </c>
      <c r="B13" s="13"/>
      <c r="C13" s="13">
        <v>1849400</v>
      </c>
      <c r="D13" s="13"/>
      <c r="E13" s="13"/>
      <c r="F13" s="13"/>
    </row>
    <row r="14" spans="1:6" ht="12.75" customHeight="1">
      <c r="A14" s="8"/>
      <c r="B14" s="9"/>
      <c r="C14" s="9"/>
      <c r="D14" s="9"/>
      <c r="E14" s="9"/>
      <c r="F14" s="9"/>
    </row>
    <row r="15" spans="1:6" ht="24.95" customHeight="1">
      <c r="A15" s="12" t="s">
        <v>7</v>
      </c>
      <c r="B15" s="84" t="s">
        <v>289</v>
      </c>
      <c r="C15" s="84" t="s">
        <v>289</v>
      </c>
      <c r="D15" s="84" t="s">
        <v>291</v>
      </c>
      <c r="E15" s="9"/>
      <c r="F15" s="9"/>
    </row>
    <row r="16" spans="1:6" ht="24.95" customHeight="1">
      <c r="A16" s="12" t="s">
        <v>159</v>
      </c>
      <c r="B16" s="84" t="s">
        <v>289</v>
      </c>
      <c r="C16" s="84" t="s">
        <v>291</v>
      </c>
      <c r="D16" s="84" t="s">
        <v>291</v>
      </c>
      <c r="E16" s="9"/>
      <c r="F16" s="9"/>
    </row>
    <row r="17" spans="1:6" s="18" customFormat="1" ht="24.95" customHeight="1">
      <c r="A17" s="12" t="s">
        <v>160</v>
      </c>
      <c r="B17" s="88" t="s">
        <v>289</v>
      </c>
      <c r="C17" s="88" t="s">
        <v>291</v>
      </c>
      <c r="D17" s="88" t="s">
        <v>291</v>
      </c>
      <c r="E17" s="17"/>
      <c r="F17" s="17"/>
    </row>
    <row r="18" spans="1:6" ht="24.95" customHeight="1">
      <c r="A18" s="12"/>
      <c r="B18" s="9"/>
      <c r="C18" s="9"/>
      <c r="D18" s="9"/>
      <c r="E18" s="9"/>
      <c r="F18" s="9"/>
    </row>
    <row r="19" spans="1:6" ht="24.95" customHeight="1">
      <c r="A19" s="12" t="s">
        <v>145</v>
      </c>
      <c r="B19" s="9"/>
      <c r="C19" s="9"/>
      <c r="D19" s="9"/>
      <c r="E19" s="9"/>
      <c r="F19" s="9"/>
    </row>
    <row r="20" spans="1:6" ht="24.95" customHeight="1">
      <c r="A20" s="12" t="s">
        <v>147</v>
      </c>
      <c r="B20" s="87" t="s">
        <v>301</v>
      </c>
      <c r="C20" s="87" t="s">
        <v>304</v>
      </c>
      <c r="D20" s="9" t="s">
        <v>298</v>
      </c>
      <c r="E20" s="87" t="s">
        <v>300</v>
      </c>
      <c r="F20" s="87"/>
    </row>
    <row r="21" spans="1:6" ht="24.95" customHeight="1">
      <c r="A21" s="12" t="s">
        <v>146</v>
      </c>
      <c r="B21" s="87" t="s">
        <v>302</v>
      </c>
      <c r="C21" s="87" t="s">
        <v>305</v>
      </c>
      <c r="D21" s="9" t="s">
        <v>299</v>
      </c>
      <c r="E21" s="87" t="s">
        <v>303</v>
      </c>
      <c r="F21" s="87"/>
    </row>
    <row r="22" spans="1:6" ht="24.95" customHeight="1">
      <c r="A22" s="12"/>
      <c r="B22" s="11"/>
      <c r="C22" s="11"/>
      <c r="D22" s="11"/>
      <c r="E22" s="11"/>
      <c r="F22" s="11"/>
    </row>
    <row r="23" spans="1:6" ht="24.95" customHeight="1">
      <c r="A23" s="11"/>
      <c r="B23" s="11"/>
      <c r="C23" s="11"/>
      <c r="D23" s="11"/>
      <c r="E23" s="11"/>
      <c r="F23" s="11"/>
    </row>
    <row r="24" spans="1:6" ht="24.95" customHeight="1">
      <c r="A24" s="33"/>
      <c r="B24" s="11"/>
      <c r="C24" s="11"/>
      <c r="D24" s="11"/>
      <c r="E24" s="11"/>
      <c r="F24" s="11"/>
    </row>
    <row r="25" spans="1:6" ht="24.95" customHeight="1">
      <c r="A25" s="33"/>
      <c r="B25" s="11"/>
      <c r="C25" s="11"/>
      <c r="D25" s="11"/>
      <c r="E25" s="11"/>
      <c r="F25" s="11"/>
    </row>
    <row r="26" spans="1:6" ht="24.95" customHeight="1">
      <c r="A26" s="34"/>
    </row>
    <row r="27" spans="1:6" ht="24.95" customHeight="1"/>
    <row r="28" spans="1:6" ht="24.95" customHeight="1"/>
  </sheetData>
  <phoneticPr fontId="0" type="noConversion"/>
  <printOptions horizontalCentered="1" gridLinesSet="0"/>
  <pageMargins left="0.25" right="0" top="0.5" bottom="0.25" header="0.5" footer="0"/>
  <pageSetup orientation="landscape" horizontalDpi="4000" verticalDpi="40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/>
  <dimension ref="A1:F28"/>
  <sheetViews>
    <sheetView showGridLines="0" topLeftCell="A6" workbookViewId="0">
      <selection activeCell="A20" sqref="A20:IV20"/>
    </sheetView>
  </sheetViews>
  <sheetFormatPr defaultColWidth="11.42578125" defaultRowHeight="12.75"/>
  <cols>
    <col min="1" max="1" width="41" customWidth="1"/>
    <col min="2" max="6" width="18.7109375" customWidth="1"/>
    <col min="7" max="8" width="16.7109375" customWidth="1"/>
  </cols>
  <sheetData>
    <row r="1" spans="1:6" ht="15">
      <c r="A1" s="10" t="s">
        <v>138</v>
      </c>
      <c r="F1" s="6" t="s">
        <v>0</v>
      </c>
    </row>
    <row r="2" spans="1:6" ht="15">
      <c r="A2" s="10" t="s">
        <v>139</v>
      </c>
      <c r="F2" s="6" t="s">
        <v>140</v>
      </c>
    </row>
    <row r="3" spans="1:6">
      <c r="A3" s="3" t="s">
        <v>5</v>
      </c>
    </row>
    <row r="4" spans="1:6">
      <c r="A4" s="3" t="s">
        <v>4</v>
      </c>
      <c r="E4" s="5"/>
    </row>
    <row r="5" spans="1:6">
      <c r="A5" s="3" t="s">
        <v>6</v>
      </c>
      <c r="D5" s="4"/>
      <c r="F5" s="6" t="s">
        <v>152</v>
      </c>
    </row>
    <row r="6" spans="1:6">
      <c r="D6" s="4" t="s">
        <v>3</v>
      </c>
      <c r="E6" s="5"/>
    </row>
    <row r="7" spans="1:6" s="1" customFormat="1">
      <c r="A7" s="2"/>
      <c r="B7" s="2" t="s">
        <v>1</v>
      </c>
      <c r="C7" s="2" t="s">
        <v>1</v>
      </c>
      <c r="D7" s="2" t="s">
        <v>1</v>
      </c>
      <c r="E7" s="2" t="s">
        <v>1</v>
      </c>
      <c r="F7" s="2" t="s">
        <v>1</v>
      </c>
    </row>
    <row r="8" spans="1:6" s="16" customFormat="1" ht="51.75" thickBot="1">
      <c r="A8" s="14"/>
      <c r="B8" s="15" t="s">
        <v>272</v>
      </c>
      <c r="C8" s="15" t="s">
        <v>308</v>
      </c>
      <c r="D8" s="15" t="s">
        <v>309</v>
      </c>
      <c r="E8" s="15"/>
      <c r="F8" s="15"/>
    </row>
    <row r="9" spans="1:6" s="1" customFormat="1" ht="24.95" customHeight="1" thickTop="1">
      <c r="A9" s="7" t="s">
        <v>2</v>
      </c>
      <c r="B9" s="13" t="s">
        <v>289</v>
      </c>
      <c r="C9" s="13" t="s">
        <v>289</v>
      </c>
      <c r="D9" s="13" t="s">
        <v>289</v>
      </c>
      <c r="E9" s="13"/>
      <c r="F9" s="13"/>
    </row>
    <row r="10" spans="1:6" s="1" customFormat="1" ht="24.95" customHeight="1">
      <c r="A10" s="31" t="s">
        <v>142</v>
      </c>
      <c r="B10" s="13" t="s">
        <v>290</v>
      </c>
      <c r="C10" s="13" t="s">
        <v>290</v>
      </c>
      <c r="D10" s="13" t="s">
        <v>290</v>
      </c>
      <c r="E10" s="13"/>
      <c r="F10" s="13"/>
    </row>
    <row r="11" spans="1:6" s="1" customFormat="1" ht="24.95" customHeight="1">
      <c r="A11" s="32" t="s">
        <v>143</v>
      </c>
      <c r="B11" s="13">
        <v>117990</v>
      </c>
      <c r="C11" s="13">
        <v>135000</v>
      </c>
      <c r="D11" s="13">
        <v>153700</v>
      </c>
      <c r="E11" s="13"/>
      <c r="F11" s="13"/>
    </row>
    <row r="12" spans="1:6" s="1" customFormat="1" ht="24.95" customHeight="1">
      <c r="A12" s="8" t="s">
        <v>266</v>
      </c>
      <c r="B12" s="13"/>
      <c r="C12" s="13"/>
      <c r="D12" s="13" t="s">
        <v>307</v>
      </c>
      <c r="E12" s="13"/>
      <c r="F12" s="13"/>
    </row>
    <row r="13" spans="1:6" s="1" customFormat="1" ht="24.95" customHeight="1">
      <c r="A13" s="8" t="s">
        <v>267</v>
      </c>
      <c r="B13" s="13"/>
      <c r="C13" s="13"/>
      <c r="D13" s="13">
        <v>1849400</v>
      </c>
      <c r="E13" s="13"/>
      <c r="F13" s="13"/>
    </row>
    <row r="14" spans="1:6" ht="12.75" customHeight="1">
      <c r="A14" s="8"/>
      <c r="B14" s="9"/>
      <c r="C14" s="9"/>
      <c r="D14" s="9"/>
      <c r="E14" s="9"/>
      <c r="F14" s="9"/>
    </row>
    <row r="15" spans="1:6" ht="24.95" customHeight="1">
      <c r="A15" s="12" t="s">
        <v>7</v>
      </c>
      <c r="B15" s="84" t="s">
        <v>289</v>
      </c>
      <c r="C15" s="84" t="s">
        <v>289</v>
      </c>
      <c r="D15" s="84" t="s">
        <v>289</v>
      </c>
      <c r="E15" s="9"/>
      <c r="F15" s="9"/>
    </row>
    <row r="16" spans="1:6" ht="24.95" customHeight="1">
      <c r="A16" s="12" t="s">
        <v>159</v>
      </c>
      <c r="B16" s="84" t="s">
        <v>291</v>
      </c>
      <c r="C16" s="84" t="s">
        <v>291</v>
      </c>
      <c r="D16" s="84" t="s">
        <v>291</v>
      </c>
      <c r="E16" s="9"/>
      <c r="F16" s="9"/>
    </row>
    <row r="17" spans="1:6" s="18" customFormat="1" ht="24.95" customHeight="1">
      <c r="A17" s="12" t="s">
        <v>160</v>
      </c>
      <c r="B17" s="88" t="s">
        <v>291</v>
      </c>
      <c r="C17" s="88" t="s">
        <v>291</v>
      </c>
      <c r="D17" s="88" t="s">
        <v>291</v>
      </c>
      <c r="E17" s="17"/>
      <c r="F17" s="17"/>
    </row>
    <row r="18" spans="1:6" ht="24.95" customHeight="1">
      <c r="A18" s="12"/>
      <c r="B18" s="9"/>
      <c r="C18" s="9"/>
      <c r="D18" s="9"/>
      <c r="E18" s="9"/>
      <c r="F18" s="9"/>
    </row>
    <row r="19" spans="1:6" ht="24.95" customHeight="1">
      <c r="A19" s="12"/>
      <c r="B19" s="9"/>
      <c r="C19" s="9"/>
      <c r="D19" s="9"/>
      <c r="E19" s="9"/>
      <c r="F19" s="9"/>
    </row>
    <row r="20" spans="1:6" ht="24.95" customHeight="1">
      <c r="A20" s="12"/>
      <c r="B20" s="9"/>
      <c r="C20" s="9"/>
      <c r="D20" s="9"/>
      <c r="E20" s="9"/>
      <c r="F20" s="9"/>
    </row>
    <row r="21" spans="1:6" ht="24.95" customHeight="1">
      <c r="A21" s="12"/>
      <c r="B21" s="11"/>
      <c r="C21" s="11"/>
      <c r="D21" s="11"/>
      <c r="E21" s="11"/>
      <c r="F21" s="11"/>
    </row>
    <row r="22" spans="1:6" ht="24.95" customHeight="1">
      <c r="A22" s="11"/>
      <c r="B22" s="11"/>
      <c r="C22" s="11"/>
      <c r="D22" s="11"/>
      <c r="E22" s="11"/>
      <c r="F22" s="11"/>
    </row>
    <row r="23" spans="1:6" ht="24.95" customHeight="1">
      <c r="A23" s="33"/>
      <c r="B23" s="11"/>
      <c r="C23" s="11"/>
      <c r="D23" s="11"/>
      <c r="E23" s="11"/>
      <c r="F23" s="11"/>
    </row>
    <row r="24" spans="1:6" ht="24.95" customHeight="1">
      <c r="A24" s="33"/>
      <c r="B24" s="11"/>
      <c r="C24" s="11"/>
      <c r="D24" s="11"/>
      <c r="E24" s="11"/>
      <c r="F24" s="11"/>
    </row>
    <row r="25" spans="1:6" ht="24.95" customHeight="1">
      <c r="A25" s="81"/>
      <c r="B25" s="11"/>
      <c r="C25" s="11"/>
      <c r="D25" s="11"/>
      <c r="E25" s="11"/>
      <c r="F25" s="11"/>
    </row>
    <row r="26" spans="1:6" ht="24.95" customHeight="1">
      <c r="A26" s="34"/>
    </row>
    <row r="27" spans="1:6" ht="24.95" customHeight="1"/>
    <row r="28" spans="1:6" ht="24.95" customHeight="1"/>
  </sheetData>
  <phoneticPr fontId="0" type="noConversion"/>
  <printOptions horizontalCentered="1" gridLinesSet="0"/>
  <pageMargins left="0.25" right="0" top="0.5" bottom="0.25" header="0.5" footer="0"/>
  <pageSetup orientation="landscape" horizontalDpi="4000" verticalDpi="40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4"/>
  <dimension ref="A1:F29"/>
  <sheetViews>
    <sheetView showGridLines="0" topLeftCell="A7" workbookViewId="0">
      <selection activeCell="C15" sqref="C15"/>
    </sheetView>
  </sheetViews>
  <sheetFormatPr defaultColWidth="11.42578125" defaultRowHeight="12.75"/>
  <cols>
    <col min="1" max="1" width="41" customWidth="1"/>
    <col min="2" max="6" width="18.7109375" customWidth="1"/>
    <col min="7" max="8" width="16.7109375" customWidth="1"/>
  </cols>
  <sheetData>
    <row r="1" spans="1:6" ht="15">
      <c r="A1" s="10" t="s">
        <v>138</v>
      </c>
      <c r="F1" s="6" t="s">
        <v>0</v>
      </c>
    </row>
    <row r="2" spans="1:6" ht="15">
      <c r="A2" s="10" t="s">
        <v>139</v>
      </c>
      <c r="F2" s="6" t="s">
        <v>140</v>
      </c>
    </row>
    <row r="3" spans="1:6">
      <c r="A3" s="3" t="s">
        <v>5</v>
      </c>
    </row>
    <row r="4" spans="1:6">
      <c r="A4" s="3" t="s">
        <v>4</v>
      </c>
      <c r="E4" s="5"/>
    </row>
    <row r="5" spans="1:6">
      <c r="A5" s="3" t="s">
        <v>6</v>
      </c>
      <c r="D5" s="4"/>
      <c r="F5" s="6" t="s">
        <v>153</v>
      </c>
    </row>
    <row r="6" spans="1:6">
      <c r="D6" s="4" t="s">
        <v>3</v>
      </c>
      <c r="E6" s="5"/>
    </row>
    <row r="7" spans="1:6" s="1" customFormat="1">
      <c r="A7" s="2"/>
      <c r="B7" s="2" t="s">
        <v>1</v>
      </c>
      <c r="C7" s="2" t="s">
        <v>1</v>
      </c>
      <c r="D7" s="2" t="s">
        <v>1</v>
      </c>
      <c r="E7" s="2" t="s">
        <v>1</v>
      </c>
      <c r="F7" s="2" t="s">
        <v>1</v>
      </c>
    </row>
    <row r="8" spans="1:6" s="16" customFormat="1" ht="26.25" thickBot="1">
      <c r="A8" s="14"/>
      <c r="B8" s="15" t="s">
        <v>273</v>
      </c>
      <c r="C8" s="15" t="s">
        <v>274</v>
      </c>
      <c r="D8" s="15"/>
      <c r="E8" s="15"/>
      <c r="F8" s="15"/>
    </row>
    <row r="9" spans="1:6" s="1" customFormat="1" ht="24.95" customHeight="1" thickTop="1">
      <c r="A9" s="7" t="s">
        <v>2</v>
      </c>
      <c r="B9" s="13" t="s">
        <v>289</v>
      </c>
      <c r="C9" s="13" t="s">
        <v>289</v>
      </c>
      <c r="D9" s="13"/>
      <c r="E9" s="13"/>
      <c r="F9" s="13"/>
    </row>
    <row r="10" spans="1:6" s="1" customFormat="1" ht="24.95" customHeight="1">
      <c r="A10" s="31" t="s">
        <v>142</v>
      </c>
      <c r="B10" s="13" t="s">
        <v>290</v>
      </c>
      <c r="C10" s="13" t="s">
        <v>290</v>
      </c>
      <c r="D10" s="13"/>
      <c r="E10" s="13"/>
      <c r="F10" s="13"/>
    </row>
    <row r="11" spans="1:6" s="1" customFormat="1" ht="24.95" customHeight="1">
      <c r="A11" s="32" t="s">
        <v>143</v>
      </c>
      <c r="B11" s="13">
        <v>1799000</v>
      </c>
      <c r="C11" s="13">
        <v>2118800</v>
      </c>
      <c r="D11" s="13"/>
      <c r="E11" s="13"/>
      <c r="F11" s="13"/>
    </row>
    <row r="12" spans="1:6" s="1" customFormat="1" ht="24.95" customHeight="1">
      <c r="A12" s="8" t="s">
        <v>266</v>
      </c>
      <c r="B12" s="13"/>
      <c r="C12" s="13"/>
      <c r="D12" s="13"/>
      <c r="E12" s="13"/>
      <c r="F12" s="13"/>
    </row>
    <row r="13" spans="1:6" s="1" customFormat="1" ht="24.95" customHeight="1">
      <c r="A13" s="8" t="s">
        <v>267</v>
      </c>
      <c r="B13" s="13"/>
      <c r="C13" s="13"/>
      <c r="D13" s="13"/>
      <c r="E13" s="13"/>
      <c r="F13" s="13"/>
    </row>
    <row r="14" spans="1:6" ht="12.75" customHeight="1">
      <c r="A14" s="8"/>
      <c r="B14" s="9"/>
      <c r="C14" s="9"/>
      <c r="D14" s="9"/>
      <c r="E14" s="9"/>
      <c r="F14" s="9"/>
    </row>
    <row r="15" spans="1:6" ht="24.95" customHeight="1">
      <c r="A15" s="12" t="s">
        <v>7</v>
      </c>
      <c r="B15" s="84" t="s">
        <v>289</v>
      </c>
      <c r="C15" s="84" t="s">
        <v>289</v>
      </c>
      <c r="D15" s="9"/>
      <c r="E15" s="9"/>
      <c r="F15" s="9"/>
    </row>
    <row r="16" spans="1:6" ht="24.95" customHeight="1">
      <c r="A16" s="12" t="s">
        <v>159</v>
      </c>
      <c r="B16" s="84" t="s">
        <v>289</v>
      </c>
      <c r="C16" s="84" t="s">
        <v>291</v>
      </c>
      <c r="D16" s="9"/>
      <c r="E16" s="9"/>
      <c r="F16" s="9"/>
    </row>
    <row r="17" spans="1:6" s="18" customFormat="1" ht="24.95" customHeight="1">
      <c r="A17" s="12" t="s">
        <v>160</v>
      </c>
      <c r="B17" s="88" t="s">
        <v>289</v>
      </c>
      <c r="C17" s="88" t="s">
        <v>291</v>
      </c>
      <c r="D17" s="17"/>
      <c r="E17" s="17"/>
      <c r="F17" s="17"/>
    </row>
    <row r="18" spans="1:6" ht="24.95" customHeight="1">
      <c r="A18" s="12"/>
      <c r="B18" s="9"/>
      <c r="C18" s="9"/>
      <c r="D18" s="9"/>
      <c r="E18" s="9"/>
      <c r="F18" s="9"/>
    </row>
    <row r="19" spans="1:6" ht="24.95" customHeight="1">
      <c r="A19" s="12" t="s">
        <v>145</v>
      </c>
      <c r="B19" s="9"/>
      <c r="C19" s="9"/>
      <c r="D19" s="9"/>
      <c r="E19" s="9"/>
      <c r="F19" s="9"/>
    </row>
    <row r="20" spans="1:6" ht="24.95" customHeight="1">
      <c r="A20" s="12" t="s">
        <v>148</v>
      </c>
      <c r="B20" s="87" t="s">
        <v>310</v>
      </c>
      <c r="C20" s="87" t="s">
        <v>311</v>
      </c>
      <c r="D20" s="9"/>
      <c r="E20" s="9"/>
      <c r="F20" s="9"/>
    </row>
    <row r="21" spans="1:6" ht="24.95" customHeight="1">
      <c r="A21" s="12"/>
      <c r="B21" s="9"/>
      <c r="C21" s="9"/>
      <c r="D21" s="9"/>
      <c r="E21" s="9"/>
      <c r="F21" s="9"/>
    </row>
    <row r="22" spans="1:6" ht="24.95" customHeight="1">
      <c r="B22" s="11"/>
      <c r="C22" s="11"/>
      <c r="D22" s="11"/>
      <c r="E22" s="11"/>
      <c r="F22" s="11"/>
    </row>
    <row r="23" spans="1:6" ht="24.95" customHeight="1">
      <c r="A23" s="11"/>
      <c r="B23" s="11"/>
      <c r="C23" s="11"/>
      <c r="D23" s="11"/>
      <c r="E23" s="11"/>
      <c r="F23" s="11"/>
    </row>
    <row r="24" spans="1:6" ht="24.95" customHeight="1">
      <c r="A24" s="33"/>
      <c r="B24" s="11"/>
      <c r="C24" s="11"/>
      <c r="D24" s="11"/>
      <c r="E24" s="11"/>
      <c r="F24" s="11"/>
    </row>
    <row r="25" spans="1:6" ht="24.95" customHeight="1">
      <c r="A25" s="33"/>
      <c r="B25" s="11"/>
      <c r="C25" s="11"/>
      <c r="D25" s="11"/>
      <c r="E25" s="11"/>
      <c r="F25" s="11"/>
    </row>
    <row r="26" spans="1:6" ht="24.95" customHeight="1">
      <c r="A26" s="81"/>
      <c r="B26" s="11"/>
      <c r="C26" s="11"/>
      <c r="D26" s="11"/>
      <c r="E26" s="11"/>
      <c r="F26" s="11"/>
    </row>
    <row r="27" spans="1:6" ht="24.95" customHeight="1">
      <c r="A27" s="34"/>
    </row>
    <row r="28" spans="1:6" ht="24.95" customHeight="1"/>
    <row r="29" spans="1:6" ht="24.95" customHeight="1"/>
  </sheetData>
  <phoneticPr fontId="0" type="noConversion"/>
  <printOptions horizontalCentered="1" gridLinesSet="0"/>
  <pageMargins left="0.25" right="0" top="0.5" bottom="0.25" header="0.5" footer="0"/>
  <pageSetup orientation="landscape" horizontalDpi="4000" verticalDpi="40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/>
  <dimension ref="A1:F29"/>
  <sheetViews>
    <sheetView showGridLines="0" workbookViewId="0">
      <selection activeCell="B15" sqref="B15:D17"/>
    </sheetView>
  </sheetViews>
  <sheetFormatPr defaultColWidth="11.42578125" defaultRowHeight="12.75"/>
  <cols>
    <col min="1" max="1" width="41" customWidth="1"/>
    <col min="2" max="6" width="18.7109375" customWidth="1"/>
    <col min="7" max="8" width="16.7109375" customWidth="1"/>
  </cols>
  <sheetData>
    <row r="1" spans="1:6" ht="15">
      <c r="A1" s="10" t="s">
        <v>138</v>
      </c>
      <c r="F1" s="6" t="s">
        <v>0</v>
      </c>
    </row>
    <row r="2" spans="1:6" ht="15">
      <c r="A2" s="10" t="s">
        <v>139</v>
      </c>
      <c r="F2" s="6" t="s">
        <v>140</v>
      </c>
    </row>
    <row r="3" spans="1:6">
      <c r="A3" s="3" t="s">
        <v>5</v>
      </c>
    </row>
    <row r="4" spans="1:6">
      <c r="A4" s="3" t="s">
        <v>4</v>
      </c>
      <c r="E4" s="5"/>
    </row>
    <row r="5" spans="1:6">
      <c r="A5" s="3" t="s">
        <v>6</v>
      </c>
      <c r="D5" s="4"/>
      <c r="F5" s="6" t="s">
        <v>154</v>
      </c>
    </row>
    <row r="6" spans="1:6">
      <c r="D6" s="4" t="s">
        <v>3</v>
      </c>
      <c r="E6" s="5"/>
    </row>
    <row r="7" spans="1:6" s="1" customFormat="1">
      <c r="A7" s="2"/>
      <c r="B7" s="2" t="s">
        <v>1</v>
      </c>
      <c r="C7" s="2" t="s">
        <v>1</v>
      </c>
      <c r="D7" s="2" t="s">
        <v>1</v>
      </c>
      <c r="E7" s="2" t="s">
        <v>1</v>
      </c>
      <c r="F7" s="2" t="s">
        <v>1</v>
      </c>
    </row>
    <row r="8" spans="1:6" s="16" customFormat="1" ht="24.95" customHeight="1" thickBot="1">
      <c r="A8" s="14"/>
      <c r="B8" s="15" t="s">
        <v>286</v>
      </c>
      <c r="C8" s="15" t="s">
        <v>285</v>
      </c>
      <c r="D8" s="15" t="s">
        <v>287</v>
      </c>
      <c r="E8" s="15"/>
      <c r="F8" s="15"/>
    </row>
    <row r="9" spans="1:6" s="1" customFormat="1" ht="24.95" customHeight="1" thickTop="1">
      <c r="A9" s="7" t="s">
        <v>2</v>
      </c>
      <c r="B9" s="13" t="s">
        <v>289</v>
      </c>
      <c r="C9" s="13" t="s">
        <v>289</v>
      </c>
      <c r="D9" s="13" t="s">
        <v>289</v>
      </c>
      <c r="E9" s="13"/>
      <c r="F9" s="13"/>
    </row>
    <row r="10" spans="1:6" s="1" customFormat="1" ht="24.95" customHeight="1">
      <c r="A10" s="31" t="s">
        <v>142</v>
      </c>
      <c r="B10" s="13" t="s">
        <v>290</v>
      </c>
      <c r="C10" s="13" t="s">
        <v>290</v>
      </c>
      <c r="D10" s="89">
        <v>1</v>
      </c>
      <c r="E10" s="89"/>
      <c r="F10" s="13"/>
    </row>
    <row r="11" spans="1:6" s="1" customFormat="1" ht="24.95" customHeight="1">
      <c r="A11" s="32" t="s">
        <v>143</v>
      </c>
      <c r="B11" s="13">
        <v>164900</v>
      </c>
      <c r="C11" s="13">
        <v>271600</v>
      </c>
      <c r="D11" s="13">
        <v>295500</v>
      </c>
      <c r="E11" s="13"/>
      <c r="F11" s="13"/>
    </row>
    <row r="12" spans="1:6" s="1" customFormat="1" ht="24.95" customHeight="1">
      <c r="A12" s="8" t="s">
        <v>266</v>
      </c>
      <c r="B12" s="13"/>
      <c r="C12" s="13"/>
      <c r="D12" s="13"/>
      <c r="E12" s="13"/>
      <c r="F12" s="13"/>
    </row>
    <row r="13" spans="1:6" s="1" customFormat="1" ht="24.95" customHeight="1">
      <c r="A13" s="8" t="s">
        <v>267</v>
      </c>
      <c r="B13" s="13"/>
      <c r="C13" s="13"/>
      <c r="D13" s="13"/>
      <c r="E13" s="13"/>
      <c r="F13" s="13"/>
    </row>
    <row r="14" spans="1:6" ht="12.75" customHeight="1">
      <c r="A14" s="8"/>
      <c r="B14" s="9"/>
      <c r="C14" s="9"/>
      <c r="D14" s="9"/>
      <c r="E14" s="9"/>
      <c r="F14" s="9"/>
    </row>
    <row r="15" spans="1:6" ht="24.95" customHeight="1">
      <c r="A15" s="12" t="s">
        <v>7</v>
      </c>
      <c r="B15" s="84" t="s">
        <v>289</v>
      </c>
      <c r="C15" s="84" t="s">
        <v>289</v>
      </c>
      <c r="D15" s="84" t="s">
        <v>289</v>
      </c>
      <c r="E15" s="9"/>
      <c r="F15" s="9"/>
    </row>
    <row r="16" spans="1:6" ht="24.95" customHeight="1">
      <c r="A16" s="12" t="s">
        <v>159</v>
      </c>
      <c r="B16" s="84" t="s">
        <v>289</v>
      </c>
      <c r="C16" s="84" t="s">
        <v>289</v>
      </c>
      <c r="D16" s="84" t="s">
        <v>289</v>
      </c>
      <c r="E16" s="9"/>
      <c r="F16" s="9"/>
    </row>
    <row r="17" spans="1:6" s="18" customFormat="1" ht="24.95" customHeight="1">
      <c r="A17" s="12" t="s">
        <v>160</v>
      </c>
      <c r="B17" s="88" t="s">
        <v>289</v>
      </c>
      <c r="C17" s="88" t="s">
        <v>289</v>
      </c>
      <c r="D17" s="88" t="s">
        <v>289</v>
      </c>
      <c r="E17" s="17"/>
      <c r="F17" s="17"/>
    </row>
    <row r="18" spans="1:6" ht="24.95" customHeight="1">
      <c r="A18" s="12"/>
      <c r="B18" s="9"/>
      <c r="C18" s="9"/>
      <c r="D18" s="9"/>
      <c r="E18" s="9"/>
      <c r="F18" s="9"/>
    </row>
    <row r="19" spans="1:6" ht="24.95" customHeight="1">
      <c r="A19" s="12"/>
      <c r="B19" s="9"/>
      <c r="C19" s="9"/>
      <c r="D19" s="9"/>
      <c r="E19" s="9"/>
      <c r="F19" s="9"/>
    </row>
    <row r="20" spans="1:6" ht="24.95" customHeight="1">
      <c r="A20" s="12"/>
      <c r="B20" s="9"/>
      <c r="C20" s="9"/>
      <c r="D20" s="9"/>
      <c r="E20" s="9"/>
      <c r="F20" s="9"/>
    </row>
    <row r="21" spans="1:6" ht="24.95" customHeight="1">
      <c r="A21" s="12"/>
      <c r="B21" s="9"/>
      <c r="C21" s="9"/>
      <c r="D21" s="9"/>
      <c r="E21" s="9"/>
      <c r="F21" s="9"/>
    </row>
    <row r="22" spans="1:6" ht="24.95" customHeight="1">
      <c r="A22" s="12"/>
      <c r="B22" s="11"/>
      <c r="C22" s="11"/>
      <c r="D22" s="11"/>
      <c r="E22" s="11"/>
      <c r="F22" s="11"/>
    </row>
    <row r="23" spans="1:6" ht="24.95" customHeight="1">
      <c r="A23" s="11"/>
      <c r="B23" s="11"/>
      <c r="C23" s="11"/>
      <c r="D23" s="11"/>
      <c r="E23" s="11"/>
      <c r="F23" s="11"/>
    </row>
    <row r="24" spans="1:6" ht="24.95" customHeight="1">
      <c r="A24" s="33"/>
      <c r="B24" s="11"/>
      <c r="C24" s="11"/>
      <c r="D24" s="11"/>
      <c r="E24" s="11"/>
      <c r="F24" s="11"/>
    </row>
    <row r="25" spans="1:6" ht="24.95" customHeight="1">
      <c r="A25" s="33"/>
      <c r="B25" s="11"/>
      <c r="C25" s="11"/>
      <c r="D25" s="11"/>
      <c r="E25" s="11"/>
      <c r="F25" s="11"/>
    </row>
    <row r="26" spans="1:6" ht="24.95" customHeight="1">
      <c r="A26" s="81"/>
      <c r="B26" s="11"/>
      <c r="C26" s="11"/>
      <c r="D26" s="11"/>
      <c r="E26" s="11"/>
      <c r="F26" s="11"/>
    </row>
    <row r="27" spans="1:6" ht="24.95" customHeight="1">
      <c r="A27" s="34"/>
    </row>
    <row r="28" spans="1:6" ht="24.95" customHeight="1"/>
    <row r="29" spans="1:6" ht="24.95" customHeight="1"/>
  </sheetData>
  <phoneticPr fontId="0" type="noConversion"/>
  <printOptions horizontalCentered="1" gridLinesSet="0"/>
  <pageMargins left="0.25" right="0" top="0.5" bottom="0.25" header="0.5" footer="0"/>
  <pageSetup orientation="landscape" horizontalDpi="4000" verticalDpi="40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/>
  <dimension ref="A1:F29"/>
  <sheetViews>
    <sheetView showGridLines="0" topLeftCell="A5" workbookViewId="0">
      <selection activeCell="D8" sqref="D8"/>
    </sheetView>
  </sheetViews>
  <sheetFormatPr defaultColWidth="11.42578125" defaultRowHeight="12.75"/>
  <cols>
    <col min="1" max="1" width="41" customWidth="1"/>
    <col min="2" max="6" width="18.7109375" customWidth="1"/>
    <col min="7" max="8" width="16.7109375" customWidth="1"/>
  </cols>
  <sheetData>
    <row r="1" spans="1:6" ht="15">
      <c r="A1" s="10" t="s">
        <v>138</v>
      </c>
      <c r="F1" s="6" t="s">
        <v>0</v>
      </c>
    </row>
    <row r="2" spans="1:6" ht="15">
      <c r="A2" s="10" t="s">
        <v>139</v>
      </c>
      <c r="F2" s="6" t="s">
        <v>140</v>
      </c>
    </row>
    <row r="3" spans="1:6">
      <c r="A3" s="3" t="s">
        <v>5</v>
      </c>
    </row>
    <row r="4" spans="1:6">
      <c r="A4" s="3" t="s">
        <v>4</v>
      </c>
      <c r="E4" s="5"/>
    </row>
    <row r="5" spans="1:6">
      <c r="A5" s="3" t="s">
        <v>6</v>
      </c>
      <c r="D5" s="4"/>
      <c r="F5" s="6" t="s">
        <v>155</v>
      </c>
    </row>
    <row r="6" spans="1:6">
      <c r="D6" s="4" t="s">
        <v>3</v>
      </c>
      <c r="E6" s="5"/>
    </row>
    <row r="7" spans="1:6" s="1" customFormat="1">
      <c r="A7" s="2"/>
      <c r="B7" s="2" t="s">
        <v>1</v>
      </c>
      <c r="C7" s="2" t="s">
        <v>1</v>
      </c>
      <c r="D7" s="2" t="s">
        <v>1</v>
      </c>
      <c r="E7" s="2" t="s">
        <v>1</v>
      </c>
      <c r="F7" s="2" t="s">
        <v>1</v>
      </c>
    </row>
    <row r="8" spans="1:6" s="16" customFormat="1" ht="39" thickBot="1">
      <c r="A8" s="14"/>
      <c r="B8" s="15" t="s">
        <v>276</v>
      </c>
      <c r="C8" s="15" t="s">
        <v>313</v>
      </c>
      <c r="D8" s="15" t="s">
        <v>275</v>
      </c>
      <c r="E8" s="15"/>
      <c r="F8" s="15"/>
    </row>
    <row r="9" spans="1:6" s="1" customFormat="1" ht="24.95" customHeight="1" thickTop="1">
      <c r="A9" s="7" t="s">
        <v>2</v>
      </c>
      <c r="B9" s="13" t="s">
        <v>289</v>
      </c>
      <c r="C9" s="13" t="s">
        <v>289</v>
      </c>
      <c r="D9" s="13" t="s">
        <v>289</v>
      </c>
      <c r="E9" s="13"/>
      <c r="F9" s="13"/>
    </row>
    <row r="10" spans="1:6" s="1" customFormat="1" ht="24.95" customHeight="1">
      <c r="A10" s="31" t="s">
        <v>142</v>
      </c>
      <c r="B10" s="13" t="s">
        <v>290</v>
      </c>
      <c r="C10" s="13" t="s">
        <v>290</v>
      </c>
      <c r="D10" s="13" t="s">
        <v>290</v>
      </c>
      <c r="E10" s="13"/>
      <c r="F10" s="13"/>
    </row>
    <row r="11" spans="1:6" s="1" customFormat="1" ht="24.95" customHeight="1">
      <c r="A11" s="32" t="s">
        <v>143</v>
      </c>
      <c r="B11" s="13">
        <v>1350000</v>
      </c>
      <c r="C11" s="13">
        <v>1566184</v>
      </c>
      <c r="D11" s="13">
        <v>1603580</v>
      </c>
      <c r="E11" s="13"/>
      <c r="F11" s="13"/>
    </row>
    <row r="12" spans="1:6" s="1" customFormat="1" ht="24.95" customHeight="1">
      <c r="A12" s="8" t="s">
        <v>144</v>
      </c>
      <c r="B12" s="13" t="s">
        <v>312</v>
      </c>
      <c r="C12" s="13"/>
      <c r="D12" s="13"/>
      <c r="E12" s="13"/>
      <c r="F12" s="13"/>
    </row>
    <row r="13" spans="1:6" s="1" customFormat="1" ht="24.95" customHeight="1">
      <c r="A13" s="8" t="s">
        <v>267</v>
      </c>
      <c r="B13" s="13">
        <v>1700000</v>
      </c>
      <c r="C13" s="13"/>
      <c r="D13" s="13"/>
      <c r="E13" s="13"/>
      <c r="F13" s="13"/>
    </row>
    <row r="14" spans="1:6" ht="12.75" customHeight="1">
      <c r="A14" s="8"/>
      <c r="B14" s="9"/>
      <c r="C14" s="9"/>
      <c r="D14" s="9"/>
      <c r="E14" s="9"/>
      <c r="F14" s="9"/>
    </row>
    <row r="15" spans="1:6" ht="24.95" customHeight="1">
      <c r="A15" s="12" t="s">
        <v>7</v>
      </c>
      <c r="B15" s="84" t="s">
        <v>289</v>
      </c>
      <c r="C15" s="84" t="s">
        <v>289</v>
      </c>
      <c r="D15" s="84" t="s">
        <v>289</v>
      </c>
      <c r="E15" s="84"/>
      <c r="F15" s="84"/>
    </row>
    <row r="16" spans="1:6" ht="24.95" customHeight="1">
      <c r="A16" s="12" t="s">
        <v>159</v>
      </c>
      <c r="B16" s="84" t="s">
        <v>289</v>
      </c>
      <c r="C16" s="84" t="s">
        <v>289</v>
      </c>
      <c r="D16" s="84" t="s">
        <v>289</v>
      </c>
      <c r="E16" s="84"/>
      <c r="F16" s="84"/>
    </row>
    <row r="17" spans="1:6" s="18" customFormat="1" ht="24.95" customHeight="1">
      <c r="A17" s="12" t="s">
        <v>160</v>
      </c>
      <c r="B17" s="88" t="s">
        <v>289</v>
      </c>
      <c r="C17" s="88" t="s">
        <v>291</v>
      </c>
      <c r="D17" s="88" t="s">
        <v>291</v>
      </c>
      <c r="E17" s="88"/>
      <c r="F17" s="88"/>
    </row>
    <row r="18" spans="1:6" ht="24.95" customHeight="1">
      <c r="A18" s="12"/>
      <c r="B18" s="9"/>
      <c r="C18" s="9"/>
      <c r="D18" s="9"/>
      <c r="E18" s="9"/>
      <c r="F18" s="9"/>
    </row>
    <row r="19" spans="1:6" ht="24.95" customHeight="1">
      <c r="A19" s="12"/>
      <c r="B19" s="9"/>
      <c r="C19" s="9"/>
      <c r="D19" s="9"/>
      <c r="E19" s="9"/>
      <c r="F19" s="9"/>
    </row>
    <row r="20" spans="1:6" ht="24.95" customHeight="1">
      <c r="A20" s="12"/>
      <c r="B20" s="9"/>
      <c r="C20" s="9"/>
      <c r="D20" s="9"/>
      <c r="E20" s="9"/>
      <c r="F20" s="9"/>
    </row>
    <row r="21" spans="1:6" ht="24.95" customHeight="1">
      <c r="A21" s="12"/>
      <c r="B21" s="9"/>
      <c r="C21" s="9"/>
      <c r="D21" s="9"/>
      <c r="E21" s="9"/>
      <c r="F21" s="9"/>
    </row>
    <row r="22" spans="1:6" ht="24.95" customHeight="1">
      <c r="A22" s="12"/>
      <c r="B22" s="11"/>
      <c r="C22" s="11"/>
      <c r="D22" s="11"/>
      <c r="E22" s="11"/>
      <c r="F22" s="11"/>
    </row>
    <row r="23" spans="1:6" ht="24.95" customHeight="1">
      <c r="A23" s="11"/>
      <c r="B23" s="11"/>
      <c r="C23" s="11"/>
      <c r="D23" s="11"/>
      <c r="E23" s="11"/>
      <c r="F23" s="11"/>
    </row>
    <row r="24" spans="1:6" ht="24.95" customHeight="1">
      <c r="A24" s="33"/>
      <c r="B24" s="11"/>
      <c r="C24" s="11"/>
      <c r="D24" s="11"/>
      <c r="E24" s="11"/>
      <c r="F24" s="11"/>
    </row>
    <row r="25" spans="1:6" ht="24.95" customHeight="1">
      <c r="A25" s="33"/>
      <c r="B25" s="11"/>
      <c r="C25" s="11"/>
      <c r="D25" s="11"/>
      <c r="E25" s="11"/>
      <c r="F25" s="11"/>
    </row>
    <row r="26" spans="1:6" ht="24.95" customHeight="1">
      <c r="A26" s="81"/>
      <c r="B26" s="11"/>
      <c r="C26" s="11"/>
      <c r="D26" s="11"/>
      <c r="E26" s="11"/>
      <c r="F26" s="11"/>
    </row>
    <row r="27" spans="1:6" ht="24.95" customHeight="1">
      <c r="A27" s="34"/>
    </row>
    <row r="28" spans="1:6" ht="24.95" customHeight="1"/>
    <row r="29" spans="1:6" ht="24.95" customHeight="1"/>
  </sheetData>
  <phoneticPr fontId="0" type="noConversion"/>
  <printOptions horizontalCentered="1" gridLinesSet="0"/>
  <pageMargins left="0.25" right="0" top="0.5" bottom="0.25" header="0.5" footer="0"/>
  <pageSetup orientation="landscape" horizontalDpi="4000" verticalDpi="40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17</vt:i4>
      </vt:variant>
    </vt:vector>
  </HeadingPairs>
  <TitlesOfParts>
    <vt:vector size="31" baseType="lpstr">
      <vt:lpstr>WS 2.10</vt:lpstr>
      <vt:lpstr>WS 2.10 UNIT PRICES-NORTHLAND</vt:lpstr>
      <vt:lpstr>WS 2.10 UNIT PRICES-VEIT</vt:lpstr>
      <vt:lpstr>WS 2.10 UNIT PRICES-ULLAND</vt:lpstr>
      <vt:lpstr>WS 3.10</vt:lpstr>
      <vt:lpstr>WS 4.10</vt:lpstr>
      <vt:lpstr>WS 5.10</vt:lpstr>
      <vt:lpstr>WS 5.11</vt:lpstr>
      <vt:lpstr>WS 7.10</vt:lpstr>
      <vt:lpstr>WS 7.11</vt:lpstr>
      <vt:lpstr>WS 8.10</vt:lpstr>
      <vt:lpstr>WS 15.10</vt:lpstr>
      <vt:lpstr>WS 16.10</vt:lpstr>
      <vt:lpstr>General</vt:lpstr>
      <vt:lpstr>General!Print_Area</vt:lpstr>
      <vt:lpstr>'WS 15.10'!Print_Area</vt:lpstr>
      <vt:lpstr>'WS 16.10'!Print_Area</vt:lpstr>
      <vt:lpstr>'WS 2.10'!Print_Area</vt:lpstr>
      <vt:lpstr>'WS 2.10 UNIT PRICES-NORTHLAND'!Print_Area</vt:lpstr>
      <vt:lpstr>'WS 2.10 UNIT PRICES-ULLAND'!Print_Area</vt:lpstr>
      <vt:lpstr>'WS 2.10 UNIT PRICES-VEIT'!Print_Area</vt:lpstr>
      <vt:lpstr>'WS 3.10'!Print_Area</vt:lpstr>
      <vt:lpstr>'WS 4.10'!Print_Area</vt:lpstr>
      <vt:lpstr>'WS 5.10'!Print_Area</vt:lpstr>
      <vt:lpstr>'WS 5.11'!Print_Area</vt:lpstr>
      <vt:lpstr>'WS 7.10'!Print_Area</vt:lpstr>
      <vt:lpstr>'WS 7.11'!Print_Area</vt:lpstr>
      <vt:lpstr>'WS 8.10'!Print_Area</vt:lpstr>
      <vt:lpstr>'WS 2.10 UNIT PRICES-NORTHLAND'!Print_Titles</vt:lpstr>
      <vt:lpstr>'WS 2.10 UNIT PRICES-ULLAND'!Print_Titles</vt:lpstr>
      <vt:lpstr>'WS 2.10 UNIT PRICES-VEIT'!Print_Titles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City of Duluth</cp:lastModifiedBy>
  <cp:lastPrinted>2010-06-18T19:39:19Z</cp:lastPrinted>
  <dcterms:created xsi:type="dcterms:W3CDTF">1998-04-08T11:55:03Z</dcterms:created>
  <dcterms:modified xsi:type="dcterms:W3CDTF">2010-06-21T12:55:27Z</dcterms:modified>
</cp:coreProperties>
</file>